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e58c6b6d6bbe2d2/"/>
    </mc:Choice>
  </mc:AlternateContent>
  <xr:revisionPtr revIDLastSave="0" documentId="8_{42976AF3-EE24-4FA6-B025-1D9E3EBC91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5" i="1" l="1"/>
  <c r="H172" i="1"/>
  <c r="H300" i="1"/>
  <c r="H302" i="1"/>
  <c r="H304" i="1"/>
  <c r="H298" i="1"/>
  <c r="H296" i="1"/>
  <c r="H291" i="1"/>
  <c r="H292" i="1" s="1"/>
  <c r="H307" i="1" s="1"/>
  <c r="C317" i="1" s="1"/>
  <c r="H289" i="1"/>
  <c r="H287" i="1"/>
  <c r="H285" i="1"/>
  <c r="H283" i="1"/>
  <c r="H277" i="1"/>
  <c r="H275" i="1"/>
  <c r="H273" i="1"/>
  <c r="H279" i="1" s="1"/>
  <c r="H271" i="1"/>
  <c r="H269" i="1"/>
  <c r="H267" i="1"/>
  <c r="H265" i="1"/>
  <c r="H261" i="1"/>
  <c r="H259" i="1"/>
  <c r="H253" i="1"/>
  <c r="H255" i="1" s="1"/>
  <c r="H251" i="1"/>
  <c r="H249" i="1"/>
  <c r="H247" i="1"/>
  <c r="H245" i="1"/>
  <c r="H243" i="1"/>
  <c r="H241" i="1"/>
  <c r="H239" i="1"/>
  <c r="H235" i="1"/>
  <c r="H237" i="1"/>
  <c r="H229" i="1"/>
  <c r="H231" i="1" s="1"/>
  <c r="H225" i="1"/>
  <c r="H227" i="1"/>
  <c r="H223" i="1"/>
  <c r="H221" i="1"/>
  <c r="H219" i="1"/>
  <c r="H215" i="1"/>
  <c r="H213" i="1"/>
  <c r="H211" i="1"/>
  <c r="H209" i="1"/>
  <c r="H207" i="1"/>
  <c r="H205" i="1"/>
  <c r="H203" i="1"/>
  <c r="H145" i="1"/>
  <c r="H117" i="1"/>
  <c r="H134" i="1" s="1"/>
  <c r="C315" i="1" s="1"/>
  <c r="H201" i="1"/>
  <c r="H194" i="1"/>
  <c r="H192" i="1"/>
  <c r="H190" i="1"/>
  <c r="H188" i="1"/>
  <c r="H186" i="1"/>
  <c r="H184" i="1"/>
  <c r="H182" i="1"/>
  <c r="H196" i="1" s="1"/>
  <c r="H180" i="1"/>
  <c r="H178" i="1"/>
  <c r="H176" i="1"/>
  <c r="H170" i="1"/>
  <c r="H168" i="1"/>
  <c r="H160" i="1"/>
  <c r="H162" i="1" s="1"/>
  <c r="C316" i="1" s="1"/>
  <c r="H155" i="1"/>
  <c r="H150" i="1"/>
  <c r="H141" i="1"/>
  <c r="H130" i="1"/>
  <c r="H126" i="1"/>
  <c r="H123" i="1"/>
  <c r="H120" i="1"/>
  <c r="H103" i="1"/>
  <c r="H92" i="1"/>
  <c r="H99" i="1"/>
  <c r="H88" i="1"/>
  <c r="H84" i="1"/>
  <c r="H76" i="1"/>
  <c r="H77" i="1" s="1"/>
  <c r="C313" i="1" s="1"/>
  <c r="H59" i="1"/>
  <c r="H64" i="1" s="1"/>
  <c r="C312" i="1" s="1"/>
  <c r="H55" i="1"/>
  <c r="H54" i="1"/>
  <c r="H48" i="1"/>
  <c r="H36" i="1"/>
  <c r="H30" i="1"/>
  <c r="H25" i="1"/>
  <c r="H18" i="1"/>
  <c r="H10" i="1"/>
  <c r="H108" i="1" l="1"/>
  <c r="C314" i="1" s="1"/>
  <c r="H40" i="1"/>
  <c r="C311" i="1" s="1"/>
  <c r="F317" i="1"/>
  <c r="F316" i="1"/>
  <c r="F315" i="1"/>
  <c r="F312" i="1"/>
  <c r="F314" i="1" l="1"/>
  <c r="F319" i="1" s="1"/>
  <c r="C319" i="1"/>
  <c r="F311" i="1"/>
</calcChain>
</file>

<file path=xl/sharedStrings.xml><?xml version="1.0" encoding="utf-8"?>
<sst xmlns="http://schemas.openxmlformats.org/spreadsheetml/2006/main" count="554" uniqueCount="216">
  <si>
    <t>1.</t>
  </si>
  <si>
    <t>Strojni iskop u zemljištu A-B ktg, na -30 cm ispod pješačke staze.</t>
  </si>
  <si>
    <t>Iskop se ne vrši u radijusu od 2,00 m od debla postojećih stablašica.</t>
  </si>
  <si>
    <t>Oblikovanje osnovnog tijela terena (na točnost +/- 10 cm planiranih kota - niveleta budućeg terena).</t>
  </si>
  <si>
    <t>U stavku uključen  i iskop terena na -70cm za temelj spomenika.</t>
  </si>
  <si>
    <t xml:space="preserve">Rad obuhvaća iskope predviđene projektom, s utovarom iskopanog materijala u prijevozno sredstvo i prijevoz na deponij. Iskope neposredno uz instalacije vršiti ručno. Sve iskope treba urediti prema predviđenim projektiranim kotama, odnosno prema zahtjevu nadzornog inženjera. Iskopani materijal prevozi se na deponij uz razastiranje i planiranje na deponiju. </t>
  </si>
  <si>
    <t>Obračun po m3 iskopanog tla.</t>
  </si>
  <si>
    <t>m3</t>
  </si>
  <si>
    <t>a'</t>
  </si>
  <si>
    <t>kn</t>
  </si>
  <si>
    <t>2.</t>
  </si>
  <si>
    <t xml:space="preserve">Iskop humusnog sloja ispod površina namijenjenih za zatravljenje.                                                               </t>
  </si>
  <si>
    <t>Strojni iskop u zemljištu A-B ktg, na -20 cm ispod.</t>
  </si>
  <si>
    <t xml:space="preserve">U stavku uključen iskop humusnog sloja ispod površina predviđenih za formiranje travnjaka. </t>
  </si>
  <si>
    <t>3.</t>
  </si>
  <si>
    <t>Površinu planuma posteljice treba pažljivo isplanirati i uvaljati vibrovaljkom s kompaktiranjem na 20 kPa, uz povremeno vlaženje ukoliko je podloga suha.</t>
  </si>
  <si>
    <t>Sve na točnost +/- 2 cm.</t>
  </si>
  <si>
    <t>Obračun po m2.</t>
  </si>
  <si>
    <t>m2</t>
  </si>
  <si>
    <t>4.</t>
  </si>
  <si>
    <t>Geotekstil u zoni staze od šljunka.</t>
  </si>
  <si>
    <t>Sve s nabavom i ugradnjom materijala.</t>
  </si>
  <si>
    <t>5.</t>
  </si>
  <si>
    <t>Izrada nosivog sloja (tampona) debljine 20 cm u zoni staze od šljunka.</t>
  </si>
  <si>
    <t>Izrada tamponskog sloja 20 cm debljine, kamenim drobljencom  Ø 2-40 mm, u uvaljanom stanju, sa zbijanjem do modula zbijenosti Ms=40MN/m².</t>
  </si>
  <si>
    <t>Uvaljano i nivelirano na +/- 1 cm. Nabijanje te grubo i fino niveliranje.</t>
  </si>
  <si>
    <t>Obračun po m3.</t>
  </si>
  <si>
    <t>NAPOMENA:</t>
  </si>
  <si>
    <t>Za sve radove koji nisu obuhvaćeni ovim troškovnikom, a pojave se kao neophodni prilikom izvođenja radova, predviđa se iznos od 10% od ukupnog iznosa za radove ove grupe. Obračun će se izvršiti prema stvarno izvedenim količinama, po prethodno utvrđenim jediničnim cijenama odobrenim od nadzornog inženjera.</t>
  </si>
  <si>
    <t>I</t>
  </si>
  <si>
    <t>UKUPNO ZEMLJANI RADOVI:</t>
  </si>
  <si>
    <t>Izvođač je dužan Investitoru predočiti sve certifikate o sukladnosti materijala.</t>
  </si>
  <si>
    <t xml:space="preserve">Betoniranje trakastih temelja za parkovne rubnjake betonom C 25/30, u svemu prema detalju.        </t>
  </si>
  <si>
    <t>Dimenzije temelja za rubnjake  0.30x0.20x265m.</t>
  </si>
  <si>
    <t xml:space="preserve">Obračun po m3. </t>
  </si>
  <si>
    <t>Izrada betonskih temelja "samaca" - za klupe, posude za otpatke i info ploču.</t>
  </si>
  <si>
    <t xml:space="preserve">Izrada betonskih temelja C 25/30 u odgovarajućoj oplati. Dimenzije temelja: 0,40 x 0,40 x 0,40 m. </t>
  </si>
  <si>
    <t xml:space="preserve">U jediničnoj cijeni stavke obuhvaćena je dobava i ugradnja betona te svi potrebni materijali, radovi, pomoćna sredstva i transport za kompletnu izvedbu. </t>
  </si>
  <si>
    <t xml:space="preserve">Obračun betona po m³. </t>
  </si>
  <si>
    <t>Beton</t>
  </si>
  <si>
    <t>Oplata</t>
  </si>
  <si>
    <t>II</t>
  </si>
  <si>
    <t>UKUPNO BETONSKI I ARMIRANO BETONSKI RADOVI:</t>
  </si>
  <si>
    <t>III</t>
  </si>
  <si>
    <t>OBRADA STAZE ŠLJUNKOM</t>
  </si>
  <si>
    <t>Dobava i razastiranje materijala tamno sivih nijansi i granulacije</t>
  </si>
  <si>
    <t xml:space="preserve">Ø  8-16 mm. </t>
  </si>
  <si>
    <t>Dobava i razastiranje materijala bijele boje granulacije</t>
  </si>
  <si>
    <t>Izmiješani materijal postavlja se u sloju od 10 cm na sloj geotekstila unutar parkovnih rubnjaka.</t>
  </si>
  <si>
    <t>Niveliranje na visinske kote prema projektu, do ruba rubnjaka.</t>
  </si>
  <si>
    <t>Ukupno sa svim radovima i materijalima.</t>
  </si>
  <si>
    <t>Obračun po m³.</t>
  </si>
  <si>
    <t>m³</t>
  </si>
  <si>
    <t>UKUPNO OBRADA STAZE ŠLJUNKOM:</t>
  </si>
  <si>
    <t>IV</t>
  </si>
  <si>
    <t>FORMIRANJE TRAVNJAKA</t>
  </si>
  <si>
    <t>Dobava i razastiranje mješavine plodne vrtne zemlje crvenice i riječnog pijeska u omjeru 4:1.</t>
  </si>
  <si>
    <t>Sve s nabavom i ugradnjom.</t>
  </si>
  <si>
    <t>Prihrana vrtne zemlje – poboljšanje strukture tla.</t>
  </si>
  <si>
    <t>Obračun po kg.</t>
  </si>
  <si>
    <t>kg</t>
  </si>
  <si>
    <t>Fino planiranje površine za sadnju.</t>
  </si>
  <si>
    <t>Zbiti tlo valjanjem da se formira čvrsta kompaktna posteljica. Površinski sloj posteljice prorahliti grabljanjem.</t>
  </si>
  <si>
    <t xml:space="preserve">Nabava i sjetva mješavine sjemena trave. </t>
  </si>
  <si>
    <t>Površinu pripremljenu za sijanje trave dobro zaliti.</t>
  </si>
  <si>
    <t xml:space="preserve">Smjesa trava za sjetvu tipa kao Laura - Miagra: Lolium perrene „Esquire“ 15%, Festuca rubra 55%, „Aniset“, „Calioppe“, „Maxima 1“, „Caroussel“, Festuca ovina „Lidu“ 10%, Festuca arrundinacea „Starlet“ 20% (certifikat o nabavi date smjese i količine). </t>
  </si>
  <si>
    <t xml:space="preserve">Sjetva se vrši sijačicom u količini od 35g/m2, fino pokrivanje frezom na dubinu od 2 - 4 mm te valjanje valjkom uz obilno zalijevanje. </t>
  </si>
  <si>
    <t xml:space="preserve">Datu količinu sjemena (35g/m2) sijati metodom križanja u dva smjera, te posebnom sjetvom „križanja“ sijati sitnije frakcije sjemena. </t>
  </si>
  <si>
    <t>Čišćenje zemljišta.</t>
  </si>
  <si>
    <t>Nakon završetka građevinskih radova i sadnje biljnog materijala te nakon formiranja travnjaka, s površine travnjaka ukloniti kamenje i eventualni otpad i ostatke drugih biljaka.</t>
  </si>
  <si>
    <t xml:space="preserve">Prvu košnju obaviti kada trava dosegne visinu 8cm. </t>
  </si>
  <si>
    <t>UKUPNO FORMIRANJE TRAVNJAKA:</t>
  </si>
  <si>
    <t>V</t>
  </si>
  <si>
    <t>DOBAVA BILJNOG MATERIJALA</t>
  </si>
  <si>
    <t xml:space="preserve">Sadnice grmlja i trajnica. </t>
  </si>
  <si>
    <t>Grmlje i trajnice koje se sade moraju biti apsolutno zdrave, nezaražene i neoštećene.</t>
  </si>
  <si>
    <t xml:space="preserve">Sadnice čiste vrste i varijeteta školovane u rasadniku i spremljene u kontejnerima (loncima). Trebaju imati zdrav i normalno razvijen korjenov sustav. Lijepo oblikovanog grmolikog i kompaktnog rasta sa više postranih izboja, primjerene starosti.  U cijenu sadnice uračunata je nabava, ukrcaj i transport do mjesta sadnje te iskrcaj sadnica.                                            </t>
  </si>
  <si>
    <t>Obračun po komadu sadnice.</t>
  </si>
  <si>
    <t xml:space="preserve">Abelia grandiflora  </t>
  </si>
  <si>
    <t>(vaza 3L)</t>
  </si>
  <si>
    <t>kom</t>
  </si>
  <si>
    <t>Myrthus communis</t>
  </si>
  <si>
    <t>Lonicera nitida</t>
  </si>
  <si>
    <t>Živica.</t>
  </si>
  <si>
    <t>(vaza 3- 5 L / vis 100-110 cm)</t>
  </si>
  <si>
    <t>Razmak sadnje 75 cm.</t>
  </si>
  <si>
    <t>UKUPNO DOBAVA BILJNOG MATERIJALA:</t>
  </si>
  <si>
    <t>VI</t>
  </si>
  <si>
    <t>SADNJA BILJNOG MATERIJALA</t>
  </si>
  <si>
    <t xml:space="preserve">Iskop jama dimenzija 30x30x30 cm. </t>
  </si>
  <si>
    <t>Odvoz iskopanog materijala na gradsku deponiju.</t>
  </si>
  <si>
    <t>Iskop jama dimenzija 40x40x40 cm</t>
  </si>
  <si>
    <t xml:space="preserve">Dodatna plodna zemlja za jame. </t>
  </si>
  <si>
    <t>Osnovni supstrat plodne zemlje u količini od 0.05m³/jama.</t>
  </si>
  <si>
    <t>Sve s nabavom vrtne zemlje.</t>
  </si>
  <si>
    <t xml:space="preserve">Dodatno hranjivo za grmlje i trajnice. </t>
  </si>
  <si>
    <t>Jednakovrijedno proizvodu OSMOCOTE Exact 6M 15-9-9+Mg+Mikro u količini od 0.25kg/1jama s funkcijom dugotrajnog djelovanja do 6 mjeseci.</t>
  </si>
  <si>
    <t>Sve s nabavom dodatnog hranjiva i dopremom do gradilišta i svake sadnice, njegovim mješanjem s osnovnim supstratom plodne vrtne zemlje.</t>
  </si>
  <si>
    <t xml:space="preserve">Sadnja grmlja i trajnica. </t>
  </si>
  <si>
    <t>Sadnja grmlja sa svim potrebnim radovima za sadnju, orezivanjem oštećenog korijenja i grana, zatrpavanjem te ugradnjom zemlje oko sadnice.</t>
  </si>
  <si>
    <t>Okopavanje tla oko svih grupacija grmlja i oko svake sadnice s finim ručnim planiranjem. Obilno zalijevanje.</t>
  </si>
  <si>
    <t>Obračun po komadu posađene sadnice.</t>
  </si>
  <si>
    <t>UKUPNO SADNJA BILJNOG MATERIJALA:</t>
  </si>
  <si>
    <t>VII</t>
  </si>
  <si>
    <t>MATERIJAL I RADOVI NA INSTALIRANJU SUSTAVA ZA ZALIJEVANJE</t>
  </si>
  <si>
    <t>6.</t>
  </si>
  <si>
    <t>7.</t>
  </si>
  <si>
    <t>STATIČKI I DINAMIČKI RASPRSKIVAČI</t>
  </si>
  <si>
    <t>Statički pop-up rasprskivač priključka 1/2", sektorski i puni krug, dometa 0 - 5,2 m, za radni pritisak 1,4 - 3,5 bar – tip kao TORO  570 89-3977 (7,5cm)</t>
  </si>
  <si>
    <t>kom.</t>
  </si>
  <si>
    <t>Mlaznice sa fiksnim kutom rada, sa kompenzacijom pritiska (PCD) - razni domet – model kao TORO PRECISION SPRAY</t>
  </si>
  <si>
    <t>UKUPNO RASPRSKIVAČI</t>
  </si>
  <si>
    <t>PRIBOR I ARMATURE</t>
  </si>
  <si>
    <t>Tipska ventilska okna iz ojačanog propilena za ugradnju elektromagnetskih ventila tip kao 113BC četvrtasta maxi dim.37,5x49x H= 30 cm</t>
  </si>
  <si>
    <t>Tipska ventilska okna iz ojačanog propilena za ugradnju elektromagnetskih ventila tip kao 117BC četvrtasta maxi dim.48,5x65x H= 31 cm</t>
  </si>
  <si>
    <t>Spojnice za linearno povezivanje da bi se olakšalo održavanje ventila tip kao Toro  M329-010 FF 1"</t>
  </si>
  <si>
    <t>850-25 kao Funny Pipe  Cijev od polyetilena PE PN 10 Kolut 30 m</t>
  </si>
  <si>
    <t>kolut</t>
  </si>
  <si>
    <t>850-31 Koljeno muško 1/2"</t>
  </si>
  <si>
    <t>850-32 Koljeno muško 3/4"</t>
  </si>
  <si>
    <t>Kalota M348-010 1"</t>
  </si>
  <si>
    <t>Kolektor za povezivanje sa 2 izlaza kao  M301-010-2 sa dva izlaza 1"  (FxFxM) 1"</t>
  </si>
  <si>
    <t>8.</t>
  </si>
  <si>
    <t xml:space="preserve">Kolektor za povezivanje sa 3 izlaza kao M301-010-3 sa tri izlaza 1"  </t>
  </si>
  <si>
    <t>9.</t>
  </si>
  <si>
    <t>Razdjelni kuglasti ventil FF od UH-PVC za vodu, dvosmjerni idealan za kolektore kao VSA-18F-320 1"</t>
  </si>
  <si>
    <t>UKUPNO PRIBOR</t>
  </si>
  <si>
    <t>NAVODNJAVANJE KAP-PO-KAP</t>
  </si>
  <si>
    <t>Spojnica za cijev kap-po-kap, navojna spojnica 1/2 "x16 mm, tip kao  GG-RMC-C16</t>
  </si>
  <si>
    <t>Spojnica za cijev kap-po-kap, koljeno od 90°, tip kao GG-GC -16</t>
  </si>
  <si>
    <t>Cijev kap-po-kap sa samoregulirajućim kapaljkama za pritisak 0,8 do 4 bara, razmak kapaljki 33 cm, 2,1 l/h po kapaljki, smeđa. kao DI-PCM-162-33-100</t>
  </si>
  <si>
    <t>m'</t>
  </si>
  <si>
    <t>Zupčani nosac za potporu kap po kap</t>
  </si>
  <si>
    <t xml:space="preserve">Linijski filter  izvedbi gustoće 120 mesh za instalaciju na linije s kapaljkama. Tip kao FC75-MM-120 </t>
  </si>
  <si>
    <t xml:space="preserve">Predsetirani regulator pritiska za instalacije mikronavodnjavanja, tip kao G-RP3/4 </t>
  </si>
  <si>
    <t>UKUPNO NAVODNJAVANJE KAP PO KAP</t>
  </si>
  <si>
    <t>AUTOMATIKA</t>
  </si>
  <si>
    <t xml:space="preserve">Elektromagnetski ventil  1" M/M s regulatorom protoka i špulom 24V tip kao TORO  EZP-22-54 </t>
  </si>
  <si>
    <t>Oborinski senzor za odgađanje ciklusa zalijevanja u slučaju prekomjernih oborina, tip kao TRS</t>
  </si>
  <si>
    <t>Električni kabel za podzemnu ugradnju sa čvrstim žicama sa izolacijom od polyetilena. Prikladan za direktno postavljanje u iskope bilo da su vlažni ili suhi. Može se koristiti kod fiksnih instalacija, kod sistema koji imaju max.napon od 48V c.a Crne boje   kao IRRICAVO-M5 5x0,8mm</t>
  </si>
  <si>
    <t>Vodotijesni silikonski spoj za elektrokablove 270I62</t>
  </si>
  <si>
    <t>Modul za 2 stanice - tip kao TORO TSM-02</t>
  </si>
  <si>
    <t>Električni programator, tipično upotrebljiv za vrtove i javne gradske parkove. Osnovna varijanta s 4 stanice, proširiv do 12 stanica. Programator s 3 neovisna programa i 3 uključivanja za svaki program. Digitalno dugme za upravljanje. Kalendar od 365 dana.  Sezonsko programiranje i mogućnost prekida rada u toku kiše. Napajanje struja 220V. Model s ormarićem, tip kao TORO TMC-212-OD-50H</t>
  </si>
  <si>
    <t xml:space="preserve">UKUPNO AUTOMATIKA </t>
  </si>
  <si>
    <t>SPOJNI MATERIJAL</t>
  </si>
  <si>
    <t>Obujmice za brzo povezivanje sa pojačanim prstenom i brtvom PN16 željezni vijak, pokrov od cinka tip  40x3/4"</t>
  </si>
  <si>
    <t>Muška spojnica  R02104010 Ø 40x1"</t>
  </si>
  <si>
    <t>Koljeno od 90°   R09104000 Ø 40x40</t>
  </si>
  <si>
    <t>T-komad od 90°    R06104000  Ø 40x40x40</t>
  </si>
  <si>
    <t>Završni čep R17104000 Ø 40</t>
  </si>
  <si>
    <t xml:space="preserve">NYN10   Nipla 1" </t>
  </si>
  <si>
    <t xml:space="preserve">NYNR1004   Nipla 1"-3/4˝ </t>
  </si>
  <si>
    <t xml:space="preserve">NYMR1004   spojnica ženska-mufa 1"-3/4˝ </t>
  </si>
  <si>
    <t>10.</t>
  </si>
  <si>
    <t>NASTRO-PTFE  od 12 m</t>
  </si>
  <si>
    <t xml:space="preserve">kom </t>
  </si>
  <si>
    <t xml:space="preserve">Zastavice 10x12cm </t>
  </si>
  <si>
    <t>UKUPNO SPOJNI MATERIJAL</t>
  </si>
  <si>
    <t>PE CIJEVI</t>
  </si>
  <si>
    <t>Cijev iz polietilena za izvedbu razvoda instalacije za opskrbu rasprskivača PE cijev Ø 40 mm, 10 bara</t>
  </si>
  <si>
    <t>UKUPNO CIJEVI</t>
  </si>
  <si>
    <t>INSTALATERSKI RADOVI</t>
  </si>
  <si>
    <t>Ugradnja PE cjevovoda za vanjsku instalaciju navodnjavanja, uključivo dopremu, polaganje u pripremljeni rov, dobavu i polaganje trake za obilježavanje i sva potrebna spajanja polipropilenskim spojnim elementima. Stavka uključuje i istovremeno polaganje električnog kabla u zajednički rov s vodovodnom instalacijom sa svim potrebnim spajanjem nastavaka kabla vodotijesnim spojnicama. Obračun po duljini ugrađene vodovodne instalacije.</t>
  </si>
  <si>
    <t>Ugradnja rasprskivača na postavljenu vodovodnu instalaciju, uključivo bušenje otvora u PE cjevovodu i montažu spojeva na cjevovod, sva potrebna visinska podešavanja, osiguranje spojeva i brtvljenja.</t>
  </si>
  <si>
    <t>Ugradnja sklopova ventilskih okana, uključivo stabilizaciju okna, izradu drenažne podloge te sva potrebna brtvljenja spojeva.</t>
  </si>
  <si>
    <t>Izvedba priključka instalacije na postojeći opskrbni vod sustava za navodnjavanje, uključivo izvedbu otvora u betonskom oknu, spajanje na postojeću kuglastu slavinu i sanaciju otvora nakon ugradnje cjevovoda.</t>
  </si>
  <si>
    <t>paušal</t>
  </si>
  <si>
    <t xml:space="preserve">Ugradnja cijevi kap-po-kap površinski sa izvedbom svih spojeva, stabilizacijom cijevi protiv vertikalnog izdizanja na svakih 1 m.  </t>
  </si>
  <si>
    <t>Naknadna prilagodba rasprskivača sa korekcijom položaja nakon završetka radova na osnivanju travnjaka i ugradnji biljnog materijala.</t>
  </si>
  <si>
    <t>Ugradnja programatora,  i elektroventila u ventilske kutije. Stavka uključuje sve potrebne radove za ugradnju  programatora, izradu kolektora,  ugradnju  oborinskog senzora.</t>
  </si>
  <si>
    <t>UKUPNO INSTALATERSKI RADOVI</t>
  </si>
  <si>
    <t>ZEMLJANI I GRAĐEVINSKI RADOVI</t>
  </si>
  <si>
    <t xml:space="preserve">Strojni iskop rova u profilu 20 cm x 30 cm, u tlu IV-V kategorije sa pikamiranjem kamene mase, uključivo djelomično zatrpavanje rova probranim materijalom iz iskopa nakon ugradnje instalacije. Stavka uključuje uklanjanje oštrog kamenja i odvoz na deponij unutar gradilišta </t>
  </si>
  <si>
    <t>Kombinirani iskop u tlu III-V kategorije za ugradnju ventilskih okana i rasprskivača.</t>
  </si>
  <si>
    <t xml:space="preserve">Izvedba proturnih vodova iz PVC cijevi DN110 za ugradnju instalacije navodnjavanja ispod nogostupa. Stavka uključuje izradu prosjeka 20cmx30cm u nogostupu, sa nabijanjem do potrebne zbijenosti. Sanacija nogostupa - vraćanje u prvobitno stanje. </t>
  </si>
  <si>
    <t>Obijanje betonske posteljice rubnjaka radi postave rasprskivača uz rub zalijevane površine.</t>
  </si>
  <si>
    <t>Iskolčenje trase cjevovoda i položajno iskolčenje rasprskivača i ostalih elemenata sustava, uključivo sve naknadne položajne prilagodbe točaka.</t>
  </si>
  <si>
    <t xml:space="preserve">Start-up sustava za navodnjavanje s puštanjem u pogon i optimizacijom sustava, unosom podataka i referentnih režima navodnjavanja do pune funkcije i primopredaje investitoru. </t>
  </si>
  <si>
    <t xml:space="preserve">Izrada tehničke dokumentacije izvedenog stanja u tri primjerka uključivo pripremu uputa za rukovanje i održavanje na hrvatskom jeziku. </t>
  </si>
  <si>
    <t>Obuka osoblja za korištenje i održavanje  sustava.</t>
  </si>
  <si>
    <t>Prvo zimsko ispuštanje sustava za zalijevanje i prvo proljetno puštanje sustava u pogon.</t>
  </si>
  <si>
    <t xml:space="preserve">m' </t>
  </si>
  <si>
    <t>Spojnica za cijev kap-po-kap, Tees 16 mm-16 mm-16 mm, tip kao  GG-TC-16</t>
  </si>
  <si>
    <t>ZEMLJANI RADOVI</t>
  </si>
  <si>
    <t xml:space="preserve">TROŠKOVNIK RADOVA </t>
  </si>
  <si>
    <t>II.</t>
  </si>
  <si>
    <t>BETONSKI I ARMIRANO-BETONSKI RADOVI</t>
  </si>
  <si>
    <t>UKUPNO ZEMLJANI I GRAĐEVINSKI RADOVI</t>
  </si>
  <si>
    <t>RAZNI RADOVI</t>
  </si>
  <si>
    <t>UKUPNO RAZNI RADOVI</t>
  </si>
  <si>
    <t>Postava sloja geotekstila 200 gr, bijele boje, na poravnatu posteljicu temeljnog tla, unutar rubnjaka</t>
  </si>
  <si>
    <t xml:space="preserve">Ručni iskop rova profila 20 cm x30 cm u tlu III kategorije, sa zatrpavanjem rova materijalom iz iskopa, do 10 cm od kote terena, nakon ugradnje instalacije </t>
  </si>
  <si>
    <t xml:space="preserve">Pittosporum tobira 'Nana'                            </t>
  </si>
  <si>
    <r>
      <t>Sve u sloju od 20 cm.</t>
    </r>
    <r>
      <rPr>
        <sz val="10"/>
        <color theme="1"/>
        <rFont val="Calibri"/>
        <family val="2"/>
        <charset val="238"/>
        <scheme val="minor"/>
      </rPr>
      <t xml:space="preserve"> Zemlja crvenica u sloju od 15 cm (doprema se humusni horizont zemlje, pomiješa se s riječnim pijeskom sloja 5 cm s grubim i finim razastiranjem na +/- 1 cm od visinskih kota prema kotno-nivelacijskom planu na listu br.3). Ova se dva supstrata miješaju freziranjem.</t>
    </r>
  </si>
  <si>
    <r>
      <t xml:space="preserve">Prihranjivanje vrtne zemlje sa sporo djelujućim gnojivom (8 mj.) - tipa SIERRABLEN (28-5-5) - u koncentraciji od </t>
    </r>
    <r>
      <rPr>
        <b/>
        <sz val="10"/>
        <color theme="1"/>
        <rFont val="Calibri"/>
        <family val="2"/>
        <charset val="238"/>
        <scheme val="minor"/>
      </rPr>
      <t>3kg/m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mješavine plodne zemlje (za sloj od 10 cm) te freziranje običnom frezom do 10 cm dubine.</t>
    </r>
  </si>
  <si>
    <r>
      <t>Napomena:</t>
    </r>
    <r>
      <rPr>
        <sz val="10"/>
        <color theme="1"/>
        <rFont val="Calibri"/>
        <family val="2"/>
        <charset val="238"/>
        <scheme val="minor"/>
      </rPr>
      <t xml:space="preserve"> Održavati stalnu vlažnost zasijane površine do formiranja travnjaka visine 5cm.</t>
    </r>
  </si>
  <si>
    <r>
      <t>(vaza 3L)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</t>
    </r>
  </si>
  <si>
    <r>
      <t>(vaza 3L)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</si>
  <si>
    <r>
      <t xml:space="preserve">Photinia x fraseri </t>
    </r>
    <r>
      <rPr>
        <sz val="10"/>
        <color theme="1"/>
        <rFont val="Calibri"/>
        <family val="2"/>
        <charset val="238"/>
        <scheme val="minor"/>
      </rPr>
      <t>'Red robin'</t>
    </r>
  </si>
  <si>
    <r>
      <t xml:space="preserve">Iskop za vrste: </t>
    </r>
    <r>
      <rPr>
        <i/>
        <sz val="10"/>
        <color theme="1"/>
        <rFont val="Calibri"/>
        <family val="2"/>
        <charset val="238"/>
        <scheme val="minor"/>
      </rPr>
      <t xml:space="preserve">Abelia grandiflora , Pittosporum tobira </t>
    </r>
    <r>
      <rPr>
        <sz val="10"/>
        <color theme="1"/>
        <rFont val="Calibri"/>
        <family val="2"/>
        <charset val="238"/>
        <scheme val="minor"/>
      </rPr>
      <t xml:space="preserve">'Nana', </t>
    </r>
    <r>
      <rPr>
        <i/>
        <sz val="10"/>
        <color theme="1"/>
        <rFont val="Calibri"/>
        <family val="2"/>
        <charset val="238"/>
        <scheme val="minor"/>
      </rPr>
      <t>Myrtus communis, Lonicera nitida.</t>
    </r>
  </si>
  <si>
    <r>
      <t xml:space="preserve">za sadnju živice vrste: </t>
    </r>
    <r>
      <rPr>
        <i/>
        <sz val="10"/>
        <color theme="1"/>
        <rFont val="Calibri"/>
        <family val="2"/>
        <charset val="238"/>
        <scheme val="minor"/>
      </rPr>
      <t>Photinia x fraseri.</t>
    </r>
  </si>
  <si>
    <t>Fino niveliranje terena (posteljice), zbijanje i konsolidiranje.
Ispod staza od šljunka.</t>
  </si>
  <si>
    <t>Miješani materijal: drobljeni kamen sivac tamniji (tip kao "Buzet") i drobljeni kamen bijeli vapnenac.
Omjer 1:1</t>
  </si>
  <si>
    <t>REKAPITULACIJA</t>
  </si>
  <si>
    <t>UKUPNO MATERIJAL I RADOVI NA INSTALIRANJU SUSTAVA ZA ZALIJEVANJE</t>
  </si>
  <si>
    <t>UKUPNO</t>
  </si>
  <si>
    <t>POREZNA OSNOVICA 25%</t>
  </si>
  <si>
    <t>SVEUKUPNO</t>
  </si>
  <si>
    <t>Parkovni rubnjaci</t>
  </si>
  <si>
    <t>Dobava i ugradnja tipskih elemenata, isključivo po uputama proizvođača istih. Parkovni rubnjaci s oblim završetkom, dimenzija 5x25x100 cm, postavljaju se u podložni betton C 12/15. U jediničnu cijenu uključen je sav rad i materijal potreban za dovođenje elemenata u funkcionalno stanje, kao i potrebna oplata, eventualni iskopi i zapunjavanje fuga cementnim mortom.</t>
  </si>
  <si>
    <t>Obračun u m'</t>
  </si>
  <si>
    <t>Za sve radove koji nisu obuhvaćeni ovim troškovnikom, a pojave se kao neophodni prilikom izvođenja radova predviđa se iznos od 10% ukupnog iznosa za radove ove grupe. Obračun će se izvršiti prema stvarno izvedenim količinama, po prethodno utvrđenim jediničnim cijenama odobrenim od nadzornog inžinjera.</t>
  </si>
  <si>
    <t>PDV 25%</t>
  </si>
  <si>
    <t>PRIJENOS POREZNE OSNOVICE</t>
  </si>
  <si>
    <t>POREZNA OSNOVICA 5%</t>
  </si>
  <si>
    <t>PDV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</si>
</sst>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FFF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3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4" fontId="2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9" fillId="0" borderId="0" xfId="0" applyFont="1" applyBorder="1"/>
    <xf numFmtId="0" fontId="1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164" fontId="2" fillId="0" borderId="0" xfId="0" applyNumberFormat="1" applyFont="1" applyBorder="1"/>
    <xf numFmtId="164" fontId="2" fillId="3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top" wrapText="1"/>
    </xf>
    <xf numFmtId="164" fontId="2" fillId="2" borderId="0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2" fillId="3" borderId="6" xfId="0" applyFont="1" applyFill="1" applyBorder="1" applyAlignment="1">
      <alignment vertical="center"/>
    </xf>
    <xf numFmtId="0" fontId="2" fillId="0" borderId="5" xfId="0" applyFont="1" applyBorder="1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/>
    <xf numFmtId="164" fontId="2" fillId="0" borderId="5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5"/>
  <sheetViews>
    <sheetView showZeros="0" tabSelected="1" topLeftCell="A310" zoomScaleNormal="100" workbookViewId="0">
      <selection activeCell="B323" sqref="B323"/>
    </sheetView>
  </sheetViews>
  <sheetFormatPr defaultRowHeight="12.75" x14ac:dyDescent="0.2"/>
  <cols>
    <col min="1" max="1" width="9.140625" style="20"/>
    <col min="2" max="2" width="58.85546875" style="20" customWidth="1"/>
    <col min="3" max="3" width="8" style="22" customWidth="1"/>
    <col min="4" max="4" width="9.42578125" style="22" customWidth="1"/>
    <col min="5" max="5" width="7" style="20" customWidth="1"/>
    <col min="6" max="6" width="11.140625" style="20" customWidth="1"/>
    <col min="7" max="7" width="5.28515625" style="22" customWidth="1"/>
    <col min="8" max="8" width="15.140625" style="51" customWidth="1"/>
    <col min="9" max="16384" width="9.140625" style="20"/>
  </cols>
  <sheetData>
    <row r="1" spans="1:8" ht="15.75" x14ac:dyDescent="0.25">
      <c r="B1" s="44" t="s">
        <v>184</v>
      </c>
    </row>
    <row r="2" spans="1:8" ht="13.5" thickBot="1" x14ac:dyDescent="0.25">
      <c r="B2" s="21"/>
    </row>
    <row r="3" spans="1:8" ht="28.5" customHeight="1" thickBot="1" x14ac:dyDescent="0.25">
      <c r="A3" s="40" t="s">
        <v>29</v>
      </c>
      <c r="B3" s="41" t="s">
        <v>183</v>
      </c>
      <c r="C3" s="42"/>
      <c r="D3" s="42"/>
      <c r="E3" s="43"/>
      <c r="F3" s="43"/>
      <c r="G3" s="42"/>
      <c r="H3" s="52"/>
    </row>
    <row r="4" spans="1:8" ht="13.5" thickBot="1" x14ac:dyDescent="0.25">
      <c r="B4" s="21"/>
    </row>
    <row r="5" spans="1:8" ht="28.5" customHeight="1" thickBot="1" x14ac:dyDescent="0.25">
      <c r="A5" s="2" t="s">
        <v>0</v>
      </c>
      <c r="B5" s="37" t="s">
        <v>1</v>
      </c>
      <c r="C5" s="38"/>
      <c r="D5" s="38"/>
      <c r="E5" s="39"/>
      <c r="F5" s="39"/>
      <c r="G5" s="38"/>
      <c r="H5" s="53"/>
    </row>
    <row r="6" spans="1:8" ht="26.25" customHeight="1" x14ac:dyDescent="0.2">
      <c r="A6" s="23"/>
      <c r="B6" s="7" t="s">
        <v>2</v>
      </c>
      <c r="C6" s="6"/>
      <c r="D6" s="6"/>
      <c r="E6" s="9"/>
      <c r="F6" s="9"/>
      <c r="G6" s="6"/>
      <c r="H6" s="54"/>
    </row>
    <row r="7" spans="1:8" ht="28.5" customHeight="1" x14ac:dyDescent="0.2">
      <c r="A7" s="23"/>
      <c r="B7" s="7" t="s">
        <v>3</v>
      </c>
      <c r="C7" s="6"/>
      <c r="D7" s="6"/>
      <c r="E7" s="9"/>
      <c r="F7" s="9"/>
      <c r="G7" s="6"/>
      <c r="H7" s="54"/>
    </row>
    <row r="8" spans="1:8" x14ac:dyDescent="0.2">
      <c r="A8" s="23"/>
      <c r="B8" s="7" t="s">
        <v>4</v>
      </c>
      <c r="C8" s="6"/>
      <c r="D8" s="6"/>
      <c r="E8" s="9"/>
      <c r="F8" s="9"/>
      <c r="G8" s="6"/>
      <c r="H8" s="54"/>
    </row>
    <row r="9" spans="1:8" ht="80.25" customHeight="1" x14ac:dyDescent="0.2">
      <c r="A9" s="23"/>
      <c r="B9" s="7" t="s">
        <v>5</v>
      </c>
      <c r="C9" s="6"/>
      <c r="D9" s="6"/>
      <c r="E9" s="9"/>
      <c r="F9" s="9"/>
      <c r="G9" s="6"/>
      <c r="H9" s="54"/>
    </row>
    <row r="10" spans="1:8" x14ac:dyDescent="0.2">
      <c r="A10" s="23"/>
      <c r="B10" s="7" t="s">
        <v>6</v>
      </c>
      <c r="C10" s="6" t="s">
        <v>7</v>
      </c>
      <c r="D10" s="6">
        <v>107</v>
      </c>
      <c r="E10" s="6" t="s">
        <v>8</v>
      </c>
      <c r="F10" s="70"/>
      <c r="G10" s="6" t="s">
        <v>9</v>
      </c>
      <c r="H10" s="54">
        <f>F10*D10</f>
        <v>0</v>
      </c>
    </row>
    <row r="11" spans="1:8" ht="13.5" thickBot="1" x14ac:dyDescent="0.25">
      <c r="A11" s="23"/>
      <c r="B11" s="7"/>
      <c r="C11" s="6"/>
      <c r="D11" s="6"/>
      <c r="E11" s="9"/>
      <c r="F11" s="9"/>
      <c r="G11" s="6"/>
      <c r="H11" s="54"/>
    </row>
    <row r="12" spans="1:8" ht="27" customHeight="1" thickBot="1" x14ac:dyDescent="0.25">
      <c r="A12" s="2" t="s">
        <v>10</v>
      </c>
      <c r="B12" s="37" t="s">
        <v>11</v>
      </c>
      <c r="C12" s="38"/>
      <c r="D12" s="38"/>
      <c r="E12" s="39"/>
      <c r="F12" s="39"/>
      <c r="G12" s="38"/>
      <c r="H12" s="53"/>
    </row>
    <row r="13" spans="1:8" ht="18" customHeight="1" x14ac:dyDescent="0.2">
      <c r="A13" s="23"/>
      <c r="B13" s="7" t="s">
        <v>12</v>
      </c>
      <c r="C13" s="6"/>
      <c r="D13" s="6"/>
      <c r="E13" s="9"/>
      <c r="F13" s="9"/>
      <c r="G13" s="6"/>
      <c r="H13" s="54"/>
    </row>
    <row r="14" spans="1:8" ht="26.25" customHeight="1" x14ac:dyDescent="0.2">
      <c r="A14" s="23"/>
      <c r="B14" s="7" t="s">
        <v>2</v>
      </c>
      <c r="C14" s="6"/>
      <c r="D14" s="6"/>
      <c r="E14" s="9"/>
      <c r="F14" s="9"/>
      <c r="G14" s="6"/>
      <c r="H14" s="54"/>
    </row>
    <row r="15" spans="1:8" ht="29.25" customHeight="1" x14ac:dyDescent="0.2">
      <c r="A15" s="23"/>
      <c r="B15" s="7" t="s">
        <v>3</v>
      </c>
      <c r="C15" s="6"/>
      <c r="D15" s="6"/>
      <c r="E15" s="9"/>
      <c r="F15" s="9"/>
      <c r="G15" s="6"/>
      <c r="H15" s="54"/>
    </row>
    <row r="16" spans="1:8" ht="78" customHeight="1" x14ac:dyDescent="0.2">
      <c r="A16" s="23"/>
      <c r="B16" s="7" t="s">
        <v>5</v>
      </c>
      <c r="C16" s="6"/>
      <c r="D16" s="6"/>
      <c r="E16" s="9"/>
      <c r="F16" s="9"/>
      <c r="G16" s="6"/>
      <c r="H16" s="54"/>
    </row>
    <row r="17" spans="1:8" ht="29.25" customHeight="1" x14ac:dyDescent="0.2">
      <c r="A17" s="23"/>
      <c r="B17" s="7" t="s">
        <v>13</v>
      </c>
      <c r="C17" s="6"/>
      <c r="D17" s="6"/>
      <c r="E17" s="9"/>
      <c r="F17" s="9"/>
      <c r="G17" s="6"/>
      <c r="H17" s="54"/>
    </row>
    <row r="18" spans="1:8" x14ac:dyDescent="0.2">
      <c r="A18" s="23"/>
      <c r="B18" s="7" t="s">
        <v>6</v>
      </c>
      <c r="C18" s="6" t="s">
        <v>7</v>
      </c>
      <c r="D18" s="6">
        <v>116.67</v>
      </c>
      <c r="E18" s="6" t="s">
        <v>8</v>
      </c>
      <c r="F18" s="70"/>
      <c r="G18" s="6" t="s">
        <v>9</v>
      </c>
      <c r="H18" s="54">
        <f>+F18*D18</f>
        <v>0</v>
      </c>
    </row>
    <row r="19" spans="1:8" x14ac:dyDescent="0.2">
      <c r="A19" s="23"/>
      <c r="B19" s="7"/>
      <c r="C19" s="6"/>
      <c r="D19" s="6"/>
      <c r="E19" s="9"/>
      <c r="F19" s="9"/>
      <c r="G19" s="6"/>
      <c r="H19" s="54"/>
    </row>
    <row r="20" spans="1:8" ht="13.5" thickBot="1" x14ac:dyDescent="0.25">
      <c r="A20" s="23"/>
      <c r="B20" s="7"/>
      <c r="C20" s="6"/>
      <c r="D20" s="6"/>
      <c r="E20" s="9"/>
      <c r="F20" s="9"/>
      <c r="G20" s="6"/>
      <c r="H20" s="54"/>
    </row>
    <row r="21" spans="1:8" ht="26.25" thickBot="1" x14ac:dyDescent="0.25">
      <c r="A21" s="2" t="s">
        <v>14</v>
      </c>
      <c r="B21" s="37" t="s">
        <v>201</v>
      </c>
      <c r="C21" s="38"/>
      <c r="D21" s="38"/>
      <c r="E21" s="39"/>
      <c r="F21" s="39"/>
      <c r="G21" s="38"/>
      <c r="H21" s="53"/>
    </row>
    <row r="22" spans="1:8" x14ac:dyDescent="0.2">
      <c r="A22" s="23"/>
      <c r="B22" s="1"/>
      <c r="C22" s="6"/>
      <c r="D22" s="6"/>
      <c r="E22" s="9"/>
      <c r="F22" s="9"/>
      <c r="G22" s="6"/>
      <c r="H22" s="54"/>
    </row>
    <row r="23" spans="1:8" ht="40.5" customHeight="1" x14ac:dyDescent="0.2">
      <c r="A23" s="23"/>
      <c r="B23" s="7" t="s">
        <v>15</v>
      </c>
      <c r="C23" s="6"/>
      <c r="D23" s="6"/>
      <c r="E23" s="9"/>
      <c r="F23" s="9"/>
      <c r="G23" s="6"/>
      <c r="H23" s="54"/>
    </row>
    <row r="24" spans="1:8" x14ac:dyDescent="0.2">
      <c r="A24" s="23"/>
      <c r="B24" s="7" t="s">
        <v>16</v>
      </c>
      <c r="C24" s="6"/>
      <c r="D24" s="6"/>
      <c r="E24" s="9"/>
      <c r="F24" s="9"/>
      <c r="G24" s="6"/>
      <c r="H24" s="54"/>
    </row>
    <row r="25" spans="1:8" x14ac:dyDescent="0.2">
      <c r="A25" s="23"/>
      <c r="B25" s="7" t="s">
        <v>17</v>
      </c>
      <c r="C25" s="6" t="s">
        <v>18</v>
      </c>
      <c r="D25" s="6">
        <v>315</v>
      </c>
      <c r="E25" s="6" t="s">
        <v>8</v>
      </c>
      <c r="F25" s="71"/>
      <c r="G25" s="6" t="s">
        <v>9</v>
      </c>
      <c r="H25" s="55">
        <f>+F25*D25</f>
        <v>0</v>
      </c>
    </row>
    <row r="26" spans="1:8" ht="13.5" thickBot="1" x14ac:dyDescent="0.25">
      <c r="A26" s="23"/>
      <c r="B26" s="7"/>
      <c r="C26" s="6"/>
      <c r="D26" s="6"/>
      <c r="E26" s="9"/>
      <c r="F26" s="9"/>
      <c r="G26" s="6"/>
      <c r="H26" s="54"/>
    </row>
    <row r="27" spans="1:8" ht="13.5" thickBot="1" x14ac:dyDescent="0.25">
      <c r="A27" s="2" t="s">
        <v>19</v>
      </c>
      <c r="B27" s="37" t="s">
        <v>20</v>
      </c>
      <c r="C27" s="38"/>
      <c r="D27" s="38"/>
      <c r="E27" s="39"/>
      <c r="F27" s="39"/>
      <c r="G27" s="38"/>
      <c r="H27" s="53"/>
    </row>
    <row r="28" spans="1:8" ht="30.75" customHeight="1" x14ac:dyDescent="0.2">
      <c r="A28" s="23"/>
      <c r="B28" s="7" t="s">
        <v>190</v>
      </c>
      <c r="C28" s="6"/>
      <c r="D28" s="6"/>
      <c r="E28" s="9"/>
      <c r="F28" s="9"/>
      <c r="G28" s="6"/>
      <c r="H28" s="54"/>
    </row>
    <row r="29" spans="1:8" x14ac:dyDescent="0.2">
      <c r="A29" s="23"/>
      <c r="B29" s="7" t="s">
        <v>21</v>
      </c>
      <c r="C29" s="6"/>
      <c r="D29" s="6"/>
      <c r="E29" s="9"/>
      <c r="F29" s="9"/>
      <c r="G29" s="6"/>
      <c r="H29" s="54"/>
    </row>
    <row r="30" spans="1:8" x14ac:dyDescent="0.2">
      <c r="A30" s="23"/>
      <c r="B30" s="7" t="s">
        <v>17</v>
      </c>
      <c r="C30" s="6" t="s">
        <v>18</v>
      </c>
      <c r="D30" s="6">
        <v>315</v>
      </c>
      <c r="E30" s="6" t="s">
        <v>8</v>
      </c>
      <c r="F30" s="71"/>
      <c r="G30" s="6" t="s">
        <v>9</v>
      </c>
      <c r="H30" s="55">
        <f>+F30*D30</f>
        <v>0</v>
      </c>
    </row>
    <row r="31" spans="1:8" ht="13.5" thickBot="1" x14ac:dyDescent="0.25">
      <c r="B31" s="7"/>
      <c r="C31" s="24"/>
      <c r="D31" s="24"/>
      <c r="E31" s="23"/>
      <c r="F31" s="23"/>
      <c r="G31" s="24"/>
      <c r="H31" s="55"/>
    </row>
    <row r="32" spans="1:8" ht="30" customHeight="1" thickBot="1" x14ac:dyDescent="0.25">
      <c r="A32" s="2" t="s">
        <v>22</v>
      </c>
      <c r="B32" s="37" t="s">
        <v>23</v>
      </c>
      <c r="C32" s="38"/>
      <c r="D32" s="38"/>
      <c r="E32" s="39"/>
      <c r="F32" s="39"/>
      <c r="G32" s="38"/>
      <c r="H32" s="53"/>
    </row>
    <row r="33" spans="1:8" ht="39.75" customHeight="1" x14ac:dyDescent="0.2">
      <c r="A33" s="23"/>
      <c r="B33" s="7" t="s">
        <v>24</v>
      </c>
      <c r="C33" s="24"/>
      <c r="D33" s="24"/>
      <c r="E33" s="23"/>
      <c r="F33" s="23"/>
      <c r="G33" s="24"/>
      <c r="H33" s="55"/>
    </row>
    <row r="34" spans="1:8" x14ac:dyDescent="0.2">
      <c r="A34" s="23"/>
      <c r="B34" s="7" t="s">
        <v>25</v>
      </c>
      <c r="C34" s="24"/>
      <c r="D34" s="24"/>
      <c r="E34" s="23"/>
      <c r="F34" s="23"/>
      <c r="G34" s="24"/>
      <c r="H34" s="55"/>
    </row>
    <row r="35" spans="1:8" x14ac:dyDescent="0.2">
      <c r="A35" s="23"/>
      <c r="B35" s="7" t="s">
        <v>21</v>
      </c>
      <c r="C35" s="24"/>
      <c r="D35" s="24"/>
      <c r="E35" s="23"/>
      <c r="F35" s="23"/>
      <c r="G35" s="24"/>
      <c r="H35" s="55"/>
    </row>
    <row r="36" spans="1:8" x14ac:dyDescent="0.2">
      <c r="A36" s="23"/>
      <c r="B36" s="7" t="s">
        <v>26</v>
      </c>
      <c r="C36" s="6" t="s">
        <v>7</v>
      </c>
      <c r="D36" s="6">
        <v>69</v>
      </c>
      <c r="E36" s="6" t="s">
        <v>8</v>
      </c>
      <c r="F36" s="71"/>
      <c r="G36" s="6" t="s">
        <v>9</v>
      </c>
      <c r="H36" s="55">
        <f>+F36*D36</f>
        <v>0</v>
      </c>
    </row>
    <row r="37" spans="1:8" x14ac:dyDescent="0.2">
      <c r="A37" s="23"/>
      <c r="B37" s="7"/>
      <c r="C37" s="6"/>
      <c r="D37" s="6"/>
      <c r="E37" s="9"/>
      <c r="F37" s="9"/>
      <c r="G37" s="6"/>
      <c r="H37" s="54"/>
    </row>
    <row r="38" spans="1:8" x14ac:dyDescent="0.2">
      <c r="A38" s="23"/>
      <c r="B38" s="1" t="s">
        <v>27</v>
      </c>
      <c r="C38" s="25"/>
      <c r="D38" s="25"/>
      <c r="E38" s="26"/>
      <c r="F38" s="26"/>
      <c r="G38" s="32"/>
      <c r="H38" s="56"/>
    </row>
    <row r="39" spans="1:8" ht="71.25" customHeight="1" thickBot="1" x14ac:dyDescent="0.25">
      <c r="A39" s="23"/>
      <c r="B39" s="7" t="s">
        <v>28</v>
      </c>
      <c r="C39" s="7"/>
      <c r="D39" s="7"/>
      <c r="E39" s="7"/>
      <c r="F39" s="26"/>
      <c r="G39" s="32"/>
      <c r="H39" s="56"/>
    </row>
    <row r="40" spans="1:8" ht="13.5" thickBot="1" x14ac:dyDescent="0.25">
      <c r="A40" s="40" t="s">
        <v>29</v>
      </c>
      <c r="B40" s="41" t="s">
        <v>30</v>
      </c>
      <c r="C40" s="42"/>
      <c r="D40" s="42"/>
      <c r="E40" s="43"/>
      <c r="F40" s="43"/>
      <c r="G40" s="42" t="s">
        <v>9</v>
      </c>
      <c r="H40" s="52">
        <f>+SUM(H36,H30,H25,H18,H10)</f>
        <v>0</v>
      </c>
    </row>
    <row r="41" spans="1:8" x14ac:dyDescent="0.2">
      <c r="A41" s="9"/>
    </row>
    <row r="42" spans="1:8" ht="28.5" customHeight="1" x14ac:dyDescent="0.2">
      <c r="B42" s="7" t="s">
        <v>31</v>
      </c>
      <c r="C42" s="25"/>
      <c r="D42" s="25"/>
      <c r="E42" s="26"/>
      <c r="F42" s="26"/>
      <c r="G42" s="24"/>
      <c r="H42" s="55"/>
    </row>
    <row r="43" spans="1:8" ht="13.5" thickBot="1" x14ac:dyDescent="0.25">
      <c r="B43" s="7"/>
      <c r="C43" s="25"/>
      <c r="D43" s="25"/>
      <c r="E43" s="26"/>
      <c r="F43" s="26"/>
      <c r="G43" s="24"/>
      <c r="H43" s="55"/>
    </row>
    <row r="44" spans="1:8" ht="28.5" customHeight="1" thickBot="1" x14ac:dyDescent="0.25">
      <c r="A44" s="40" t="s">
        <v>185</v>
      </c>
      <c r="B44" s="41" t="s">
        <v>186</v>
      </c>
      <c r="C44" s="42"/>
      <c r="D44" s="42"/>
      <c r="E44" s="43"/>
      <c r="F44" s="43"/>
      <c r="G44" s="42"/>
      <c r="H44" s="52"/>
    </row>
    <row r="45" spans="1:8" ht="13.5" thickBot="1" x14ac:dyDescent="0.25">
      <c r="A45" s="26"/>
      <c r="B45" s="23"/>
      <c r="C45" s="24"/>
      <c r="D45" s="24"/>
      <c r="E45" s="23"/>
      <c r="F45" s="23"/>
      <c r="G45" s="24"/>
      <c r="H45" s="55"/>
    </row>
    <row r="46" spans="1:8" ht="30" customHeight="1" thickBot="1" x14ac:dyDescent="0.25">
      <c r="A46" s="2" t="s">
        <v>0</v>
      </c>
      <c r="B46" s="37" t="s">
        <v>32</v>
      </c>
      <c r="C46" s="38"/>
      <c r="D46" s="38"/>
      <c r="E46" s="39"/>
      <c r="F46" s="39"/>
      <c r="G46" s="38"/>
      <c r="H46" s="53"/>
    </row>
    <row r="47" spans="1:8" x14ac:dyDescent="0.2">
      <c r="A47" s="23"/>
      <c r="B47" s="7" t="s">
        <v>33</v>
      </c>
    </row>
    <row r="48" spans="1:8" x14ac:dyDescent="0.2">
      <c r="B48" s="7" t="s">
        <v>34</v>
      </c>
      <c r="C48" s="6" t="s">
        <v>7</v>
      </c>
      <c r="D48" s="6">
        <v>16</v>
      </c>
      <c r="E48" s="6" t="s">
        <v>8</v>
      </c>
      <c r="F48" s="68"/>
      <c r="G48" s="22" t="s">
        <v>9</v>
      </c>
      <c r="H48" s="51">
        <f>+F48*D48</f>
        <v>0</v>
      </c>
    </row>
    <row r="49" spans="1:8" ht="13.5" thickBot="1" x14ac:dyDescent="0.25">
      <c r="A49" s="23"/>
      <c r="B49" s="26"/>
      <c r="C49" s="25"/>
      <c r="D49" s="24"/>
      <c r="E49" s="23"/>
      <c r="F49" s="23"/>
      <c r="G49" s="24"/>
      <c r="H49" s="55"/>
    </row>
    <row r="50" spans="1:8" ht="30" customHeight="1" thickBot="1" x14ac:dyDescent="0.25">
      <c r="A50" s="2" t="s">
        <v>10</v>
      </c>
      <c r="B50" s="37" t="s">
        <v>35</v>
      </c>
      <c r="C50" s="38"/>
      <c r="D50" s="38"/>
      <c r="E50" s="39"/>
      <c r="F50" s="39"/>
      <c r="G50" s="38"/>
      <c r="H50" s="53"/>
    </row>
    <row r="51" spans="1:8" ht="25.5" x14ac:dyDescent="0.2">
      <c r="A51" s="23"/>
      <c r="B51" s="7" t="s">
        <v>36</v>
      </c>
      <c r="H51" s="55"/>
    </row>
    <row r="52" spans="1:8" ht="41.25" customHeight="1" x14ac:dyDescent="0.2">
      <c r="A52" s="23"/>
      <c r="B52" s="7" t="s">
        <v>37</v>
      </c>
      <c r="H52" s="55"/>
    </row>
    <row r="53" spans="1:8" x14ac:dyDescent="0.2">
      <c r="A53" s="23"/>
      <c r="B53" s="7" t="s">
        <v>38</v>
      </c>
      <c r="G53" s="6"/>
      <c r="H53" s="55"/>
    </row>
    <row r="54" spans="1:8" x14ac:dyDescent="0.2">
      <c r="A54" s="23"/>
      <c r="B54" s="7" t="s">
        <v>39</v>
      </c>
      <c r="C54" s="6" t="s">
        <v>7</v>
      </c>
      <c r="D54" s="6">
        <v>1.5</v>
      </c>
      <c r="E54" s="6" t="s">
        <v>8</v>
      </c>
      <c r="F54" s="71"/>
      <c r="G54" s="6" t="s">
        <v>9</v>
      </c>
      <c r="H54" s="55">
        <f>+F54*D54</f>
        <v>0</v>
      </c>
    </row>
    <row r="55" spans="1:8" x14ac:dyDescent="0.2">
      <c r="A55" s="23"/>
      <c r="B55" s="7" t="s">
        <v>40</v>
      </c>
      <c r="C55" s="6" t="s">
        <v>18</v>
      </c>
      <c r="D55" s="6">
        <v>13.5</v>
      </c>
      <c r="E55" s="6" t="s">
        <v>8</v>
      </c>
      <c r="F55" s="71"/>
      <c r="G55" s="6" t="s">
        <v>9</v>
      </c>
      <c r="H55" s="55">
        <f>+F55*D55</f>
        <v>0</v>
      </c>
    </row>
    <row r="56" spans="1:8" s="33" customFormat="1" ht="13.5" thickBot="1" x14ac:dyDescent="0.25">
      <c r="A56" s="29"/>
      <c r="B56" s="28"/>
      <c r="C56" s="27"/>
      <c r="D56" s="27"/>
      <c r="E56" s="27"/>
      <c r="F56" s="29"/>
      <c r="G56" s="27"/>
      <c r="H56" s="55"/>
    </row>
    <row r="57" spans="1:8" s="33" customFormat="1" ht="18" customHeight="1" thickBot="1" x14ac:dyDescent="0.25">
      <c r="A57" s="45" t="s">
        <v>14</v>
      </c>
      <c r="B57" s="37" t="s">
        <v>208</v>
      </c>
      <c r="C57" s="38"/>
      <c r="D57" s="38"/>
      <c r="E57" s="38"/>
      <c r="F57" s="46"/>
      <c r="G57" s="38"/>
      <c r="H57" s="57"/>
    </row>
    <row r="58" spans="1:8" s="33" customFormat="1" ht="83.25" customHeight="1" x14ac:dyDescent="0.2">
      <c r="A58" s="29"/>
      <c r="B58" s="28" t="s">
        <v>209</v>
      </c>
      <c r="C58" s="27"/>
      <c r="D58" s="27"/>
      <c r="E58" s="27"/>
      <c r="F58" s="29"/>
      <c r="G58" s="27"/>
      <c r="H58" s="55"/>
    </row>
    <row r="59" spans="1:8" s="33" customFormat="1" x14ac:dyDescent="0.2">
      <c r="A59" s="29"/>
      <c r="B59" s="28" t="s">
        <v>210</v>
      </c>
      <c r="C59" s="27" t="s">
        <v>131</v>
      </c>
      <c r="D59" s="27">
        <v>265</v>
      </c>
      <c r="E59" s="27" t="s">
        <v>8</v>
      </c>
      <c r="F59" s="71"/>
      <c r="G59" s="27" t="s">
        <v>9</v>
      </c>
      <c r="H59" s="55">
        <f>+F59*D59</f>
        <v>0</v>
      </c>
    </row>
    <row r="60" spans="1:8" x14ac:dyDescent="0.2">
      <c r="A60" s="23"/>
      <c r="B60" s="7"/>
      <c r="C60" s="6"/>
      <c r="D60" s="6"/>
      <c r="E60" s="9"/>
      <c r="F60" s="9"/>
      <c r="G60" s="6"/>
    </row>
    <row r="61" spans="1:8" x14ac:dyDescent="0.2">
      <c r="A61" s="23"/>
      <c r="B61" s="1" t="s">
        <v>27</v>
      </c>
      <c r="C61" s="25"/>
      <c r="D61" s="25"/>
      <c r="E61" s="26"/>
      <c r="F61" s="26"/>
      <c r="G61" s="24"/>
      <c r="H61" s="55"/>
    </row>
    <row r="62" spans="1:8" ht="68.25" customHeight="1" x14ac:dyDescent="0.2">
      <c r="A62" s="23"/>
      <c r="B62" s="7" t="s">
        <v>211</v>
      </c>
      <c r="C62" s="7"/>
      <c r="D62" s="7"/>
      <c r="E62" s="7"/>
      <c r="F62" s="7"/>
      <c r="G62" s="32"/>
      <c r="H62" s="56"/>
    </row>
    <row r="63" spans="1:8" ht="13.5" thickBot="1" x14ac:dyDescent="0.25">
      <c r="A63" s="23"/>
      <c r="B63" s="23"/>
      <c r="C63" s="24"/>
      <c r="D63" s="24"/>
      <c r="E63" s="23"/>
      <c r="F63" s="23"/>
      <c r="G63" s="24"/>
      <c r="H63" s="55"/>
    </row>
    <row r="64" spans="1:8" ht="13.5" thickBot="1" x14ac:dyDescent="0.25">
      <c r="A64" s="40" t="s">
        <v>41</v>
      </c>
      <c r="B64" s="41" t="s">
        <v>42</v>
      </c>
      <c r="C64" s="42"/>
      <c r="D64" s="42"/>
      <c r="E64" s="43"/>
      <c r="F64" s="43"/>
      <c r="G64" s="42" t="s">
        <v>9</v>
      </c>
      <c r="H64" s="52">
        <f>+SUM(H59,H55,H54,H48)</f>
        <v>0</v>
      </c>
    </row>
    <row r="65" spans="1:11" ht="13.5" thickBot="1" x14ac:dyDescent="0.25">
      <c r="A65" s="9"/>
    </row>
    <row r="66" spans="1:11" ht="28.5" customHeight="1" thickBot="1" x14ac:dyDescent="0.25">
      <c r="A66" s="40" t="s">
        <v>43</v>
      </c>
      <c r="B66" s="41" t="s">
        <v>44</v>
      </c>
      <c r="C66" s="42"/>
      <c r="D66" s="42"/>
      <c r="E66" s="43"/>
      <c r="F66" s="43"/>
      <c r="G66" s="42"/>
      <c r="H66" s="52"/>
    </row>
    <row r="67" spans="1:11" ht="13.5" thickBot="1" x14ac:dyDescent="0.25">
      <c r="A67" s="23"/>
      <c r="B67" s="26"/>
      <c r="C67" s="24"/>
      <c r="D67" s="24"/>
      <c r="E67" s="23"/>
      <c r="F67" s="23"/>
      <c r="G67" s="24"/>
      <c r="H67" s="55"/>
      <c r="I67" s="23"/>
      <c r="J67" s="23"/>
      <c r="K67" s="7"/>
    </row>
    <row r="68" spans="1:11" ht="39.75" customHeight="1" thickBot="1" x14ac:dyDescent="0.25">
      <c r="A68" s="2" t="s">
        <v>0</v>
      </c>
      <c r="B68" s="37" t="s">
        <v>202</v>
      </c>
      <c r="C68" s="38"/>
      <c r="D68" s="38"/>
      <c r="E68" s="39"/>
      <c r="F68" s="39"/>
      <c r="G68" s="38"/>
      <c r="H68" s="53"/>
    </row>
    <row r="69" spans="1:11" x14ac:dyDescent="0.2">
      <c r="A69" s="79"/>
      <c r="B69" s="7" t="s">
        <v>45</v>
      </c>
      <c r="C69" s="80"/>
      <c r="D69" s="80"/>
      <c r="E69" s="9"/>
      <c r="F69" s="9"/>
      <c r="G69" s="6"/>
      <c r="H69" s="54"/>
      <c r="I69" s="9"/>
      <c r="J69" s="82"/>
      <c r="K69" s="81"/>
    </row>
    <row r="70" spans="1:11" x14ac:dyDescent="0.2">
      <c r="A70" s="79"/>
      <c r="B70" s="7" t="s">
        <v>46</v>
      </c>
      <c r="C70" s="80"/>
      <c r="D70" s="80"/>
      <c r="E70" s="9"/>
      <c r="F70" s="9"/>
      <c r="G70" s="6"/>
      <c r="H70" s="54"/>
      <c r="I70" s="9"/>
      <c r="J70" s="82"/>
      <c r="K70" s="81"/>
    </row>
    <row r="71" spans="1:11" x14ac:dyDescent="0.2">
      <c r="A71" s="79"/>
      <c r="B71" s="7" t="s">
        <v>47</v>
      </c>
      <c r="C71" s="80"/>
      <c r="D71" s="80"/>
      <c r="E71" s="9"/>
      <c r="F71" s="9"/>
      <c r="G71" s="6"/>
      <c r="H71" s="54"/>
      <c r="I71" s="9"/>
      <c r="J71" s="82"/>
      <c r="K71" s="81"/>
    </row>
    <row r="72" spans="1:11" x14ac:dyDescent="0.2">
      <c r="A72" s="79"/>
      <c r="B72" s="7" t="s">
        <v>46</v>
      </c>
      <c r="C72" s="80"/>
      <c r="D72" s="80"/>
      <c r="E72" s="9"/>
      <c r="F72" s="9"/>
      <c r="G72" s="6"/>
      <c r="H72" s="54"/>
      <c r="I72" s="9"/>
      <c r="J72" s="82"/>
      <c r="K72" s="81"/>
    </row>
    <row r="73" spans="1:11" ht="25.5" x14ac:dyDescent="0.2">
      <c r="A73" s="23"/>
      <c r="B73" s="7" t="s">
        <v>48</v>
      </c>
      <c r="C73" s="6"/>
      <c r="D73" s="6"/>
      <c r="E73" s="9"/>
      <c r="F73" s="9"/>
      <c r="G73" s="6"/>
      <c r="H73" s="54"/>
      <c r="I73" s="9"/>
      <c r="J73" s="9"/>
      <c r="K73" s="7"/>
    </row>
    <row r="74" spans="1:11" x14ac:dyDescent="0.2">
      <c r="A74" s="23"/>
      <c r="B74" s="7" t="s">
        <v>49</v>
      </c>
      <c r="C74" s="24"/>
      <c r="D74" s="24"/>
      <c r="E74" s="23"/>
      <c r="F74" s="23"/>
      <c r="G74" s="24"/>
      <c r="H74" s="55"/>
      <c r="I74" s="23"/>
      <c r="J74" s="23"/>
      <c r="K74" s="7"/>
    </row>
    <row r="75" spans="1:11" x14ac:dyDescent="0.2">
      <c r="A75" s="23"/>
      <c r="B75" s="7" t="s">
        <v>50</v>
      </c>
      <c r="C75" s="24"/>
      <c r="D75" s="24"/>
      <c r="E75" s="23"/>
      <c r="F75" s="23"/>
      <c r="G75" s="24"/>
      <c r="H75" s="55"/>
      <c r="I75" s="23"/>
      <c r="J75" s="23"/>
      <c r="K75" s="7"/>
    </row>
    <row r="76" spans="1:11" ht="13.5" thickBot="1" x14ac:dyDescent="0.25">
      <c r="B76" s="7" t="s">
        <v>51</v>
      </c>
      <c r="C76" s="6" t="s">
        <v>52</v>
      </c>
      <c r="D76" s="6">
        <v>32</v>
      </c>
      <c r="E76" s="6" t="s">
        <v>8</v>
      </c>
      <c r="F76" s="72"/>
      <c r="G76" s="22" t="s">
        <v>9</v>
      </c>
      <c r="H76" s="51">
        <f>+F76*D76</f>
        <v>0</v>
      </c>
      <c r="I76" s="6"/>
      <c r="K76" s="7"/>
    </row>
    <row r="77" spans="1:11" ht="13.5" thickBot="1" x14ac:dyDescent="0.25">
      <c r="A77" s="40" t="s">
        <v>43</v>
      </c>
      <c r="B77" s="41" t="s">
        <v>53</v>
      </c>
      <c r="C77" s="42"/>
      <c r="D77" s="42"/>
      <c r="E77" s="43"/>
      <c r="F77" s="67"/>
      <c r="G77" s="42" t="s">
        <v>9</v>
      </c>
      <c r="H77" s="52">
        <f>+SUM(H76)</f>
        <v>0</v>
      </c>
    </row>
    <row r="78" spans="1:11" ht="13.5" thickBot="1" x14ac:dyDescent="0.25">
      <c r="A78" s="3"/>
      <c r="B78" s="4"/>
      <c r="C78" s="4"/>
      <c r="D78" s="4"/>
      <c r="E78" s="3"/>
      <c r="F78" s="3"/>
      <c r="G78" s="3"/>
      <c r="H78" s="58"/>
      <c r="I78" s="3"/>
      <c r="J78" s="3"/>
      <c r="K78" s="7"/>
    </row>
    <row r="79" spans="1:11" ht="28.5" customHeight="1" thickBot="1" x14ac:dyDescent="0.25">
      <c r="A79" s="40" t="s">
        <v>54</v>
      </c>
      <c r="B79" s="41" t="s">
        <v>55</v>
      </c>
      <c r="C79" s="42"/>
      <c r="D79" s="42"/>
      <c r="E79" s="43"/>
      <c r="F79" s="43"/>
      <c r="G79" s="42"/>
      <c r="H79" s="52"/>
    </row>
    <row r="80" spans="1:11" ht="13.5" thickBot="1" x14ac:dyDescent="0.25">
      <c r="A80" s="23"/>
      <c r="B80" s="26"/>
      <c r="C80" s="24"/>
      <c r="D80" s="23"/>
      <c r="E80" s="23"/>
      <c r="F80" s="23"/>
      <c r="G80" s="24"/>
      <c r="H80" s="55"/>
      <c r="I80" s="79"/>
      <c r="J80" s="79"/>
      <c r="K80" s="79"/>
    </row>
    <row r="81" spans="1:11" ht="30" customHeight="1" thickBot="1" x14ac:dyDescent="0.25">
      <c r="A81" s="2" t="s">
        <v>0</v>
      </c>
      <c r="B81" s="37" t="s">
        <v>56</v>
      </c>
      <c r="C81" s="38"/>
      <c r="D81" s="38"/>
      <c r="E81" s="39"/>
      <c r="F81" s="39"/>
      <c r="G81" s="38"/>
      <c r="H81" s="53"/>
    </row>
    <row r="82" spans="1:11" ht="66" customHeight="1" x14ac:dyDescent="0.2">
      <c r="A82" s="79"/>
      <c r="B82" s="1" t="s">
        <v>193</v>
      </c>
      <c r="C82" s="83"/>
      <c r="D82" s="20"/>
      <c r="F82" s="23"/>
      <c r="G82" s="24"/>
      <c r="H82" s="55"/>
      <c r="I82" s="23"/>
      <c r="J82" s="23"/>
      <c r="K82" s="23"/>
    </row>
    <row r="83" spans="1:11" x14ac:dyDescent="0.2">
      <c r="A83" s="79"/>
      <c r="B83" s="7" t="s">
        <v>57</v>
      </c>
      <c r="C83" s="83"/>
      <c r="D83" s="20"/>
      <c r="F83" s="23"/>
      <c r="G83" s="24"/>
      <c r="H83" s="55"/>
      <c r="I83" s="23"/>
      <c r="J83" s="23"/>
      <c r="K83" s="23"/>
    </row>
    <row r="84" spans="1:11" x14ac:dyDescent="0.2">
      <c r="A84" s="23"/>
      <c r="B84" s="7" t="s">
        <v>26</v>
      </c>
      <c r="C84" s="6" t="s">
        <v>7</v>
      </c>
      <c r="D84" s="6">
        <v>116.67</v>
      </c>
      <c r="E84" s="6" t="s">
        <v>8</v>
      </c>
      <c r="F84" s="68"/>
      <c r="G84" s="6" t="s">
        <v>9</v>
      </c>
      <c r="H84" s="55">
        <f>+F84*D84</f>
        <v>0</v>
      </c>
      <c r="I84" s="23"/>
      <c r="J84" s="23"/>
      <c r="K84" s="23"/>
    </row>
    <row r="85" spans="1:11" ht="13.5" thickBot="1" x14ac:dyDescent="0.25">
      <c r="A85" s="23"/>
      <c r="B85" s="26"/>
      <c r="C85" s="24"/>
      <c r="D85" s="23"/>
      <c r="E85" s="23"/>
      <c r="G85" s="24"/>
      <c r="H85" s="55"/>
      <c r="I85" s="23"/>
      <c r="J85" s="23"/>
      <c r="K85" s="23"/>
    </row>
    <row r="86" spans="1:11" ht="30" customHeight="1" thickBot="1" x14ac:dyDescent="0.25">
      <c r="A86" s="2" t="s">
        <v>10</v>
      </c>
      <c r="B86" s="37" t="s">
        <v>58</v>
      </c>
      <c r="C86" s="38"/>
      <c r="D86" s="38"/>
      <c r="E86" s="39"/>
      <c r="F86" s="39"/>
      <c r="G86" s="38"/>
      <c r="H86" s="53"/>
    </row>
    <row r="87" spans="1:11" ht="53.25" customHeight="1" x14ac:dyDescent="0.2">
      <c r="A87" s="23"/>
      <c r="B87" s="7" t="s">
        <v>194</v>
      </c>
      <c r="C87" s="24"/>
      <c r="D87" s="23"/>
      <c r="E87" s="23"/>
      <c r="G87" s="24"/>
      <c r="H87" s="55"/>
      <c r="I87" s="23"/>
      <c r="J87" s="23"/>
      <c r="K87" s="23"/>
    </row>
    <row r="88" spans="1:11" x14ac:dyDescent="0.2">
      <c r="A88" s="23"/>
      <c r="B88" s="7" t="s">
        <v>59</v>
      </c>
      <c r="C88" s="6" t="s">
        <v>60</v>
      </c>
      <c r="D88" s="6">
        <v>160</v>
      </c>
      <c r="E88" s="6" t="s">
        <v>8</v>
      </c>
      <c r="F88" s="68"/>
      <c r="G88" s="6" t="s">
        <v>9</v>
      </c>
      <c r="H88" s="55">
        <f>+F88*D88</f>
        <v>0</v>
      </c>
      <c r="I88" s="23"/>
      <c r="J88" s="23"/>
      <c r="K88" s="23"/>
    </row>
    <row r="89" spans="1:11" ht="13.5" thickBot="1" x14ac:dyDescent="0.25">
      <c r="A89" s="23"/>
      <c r="B89" s="26"/>
      <c r="C89" s="24"/>
      <c r="D89" s="23"/>
      <c r="E89" s="23"/>
      <c r="G89" s="24"/>
      <c r="H89" s="55"/>
      <c r="I89" s="23"/>
      <c r="J89" s="23"/>
      <c r="K89" s="23"/>
    </row>
    <row r="90" spans="1:11" ht="30" customHeight="1" thickBot="1" x14ac:dyDescent="0.25">
      <c r="A90" s="2" t="s">
        <v>14</v>
      </c>
      <c r="B90" s="37" t="s">
        <v>61</v>
      </c>
      <c r="C90" s="38"/>
      <c r="D90" s="38"/>
      <c r="E90" s="39"/>
      <c r="F90" s="39"/>
      <c r="G90" s="38"/>
      <c r="H90" s="53"/>
    </row>
    <row r="91" spans="1:11" ht="31.5" customHeight="1" x14ac:dyDescent="0.2">
      <c r="A91" s="23"/>
      <c r="B91" s="7" t="s">
        <v>62</v>
      </c>
      <c r="C91" s="24"/>
      <c r="D91" s="23"/>
      <c r="E91" s="23"/>
      <c r="G91" s="24"/>
      <c r="H91" s="55"/>
      <c r="I91" s="23"/>
      <c r="J91" s="23"/>
      <c r="K91" s="23"/>
    </row>
    <row r="92" spans="1:11" x14ac:dyDescent="0.2">
      <c r="A92" s="23"/>
      <c r="B92" s="7" t="s">
        <v>17</v>
      </c>
      <c r="C92" s="6" t="s">
        <v>18</v>
      </c>
      <c r="D92" s="6">
        <v>530.41999999999996</v>
      </c>
      <c r="E92" s="6" t="s">
        <v>8</v>
      </c>
      <c r="F92" s="68"/>
      <c r="G92" s="6" t="s">
        <v>9</v>
      </c>
      <c r="H92" s="55">
        <f>+F92*D92</f>
        <v>0</v>
      </c>
      <c r="I92" s="23"/>
      <c r="J92" s="23"/>
      <c r="K92" s="23"/>
    </row>
    <row r="93" spans="1:11" ht="13.5" thickBot="1" x14ac:dyDescent="0.25">
      <c r="A93" s="23"/>
      <c r="B93" s="26"/>
      <c r="C93" s="24"/>
      <c r="D93" s="23"/>
      <c r="E93" s="23"/>
      <c r="G93" s="24"/>
      <c r="H93" s="55"/>
      <c r="I93" s="23"/>
      <c r="J93" s="23"/>
      <c r="K93" s="23"/>
    </row>
    <row r="94" spans="1:11" ht="30" customHeight="1" thickBot="1" x14ac:dyDescent="0.25">
      <c r="A94" s="2" t="s">
        <v>19</v>
      </c>
      <c r="B94" s="37" t="s">
        <v>63</v>
      </c>
      <c r="C94" s="38"/>
      <c r="D94" s="38"/>
      <c r="E94" s="39"/>
      <c r="F94" s="39"/>
      <c r="G94" s="38"/>
      <c r="H94" s="53"/>
    </row>
    <row r="95" spans="1:11" x14ac:dyDescent="0.2">
      <c r="A95" s="23"/>
      <c r="B95" s="7" t="s">
        <v>64</v>
      </c>
      <c r="C95" s="24"/>
      <c r="D95" s="23"/>
      <c r="E95" s="23"/>
      <c r="G95" s="24"/>
      <c r="H95" s="55"/>
      <c r="I95" s="23"/>
      <c r="J95" s="23"/>
      <c r="K95" s="23"/>
    </row>
    <row r="96" spans="1:11" ht="51" x14ac:dyDescent="0.2">
      <c r="A96" s="23"/>
      <c r="B96" s="7" t="s">
        <v>65</v>
      </c>
      <c r="C96" s="24"/>
      <c r="D96" s="23"/>
      <c r="E96" s="23"/>
      <c r="G96" s="24"/>
      <c r="H96" s="55"/>
      <c r="I96" s="23"/>
      <c r="J96" s="23"/>
      <c r="K96" s="23"/>
    </row>
    <row r="97" spans="1:11" ht="25.5" x14ac:dyDescent="0.2">
      <c r="A97" s="23"/>
      <c r="B97" s="7" t="s">
        <v>66</v>
      </c>
      <c r="C97" s="24"/>
      <c r="D97" s="23"/>
      <c r="E97" s="23"/>
      <c r="G97" s="24"/>
      <c r="H97" s="55"/>
      <c r="I97" s="23"/>
      <c r="J97" s="23"/>
      <c r="K97" s="23"/>
    </row>
    <row r="98" spans="1:11" ht="37.5" customHeight="1" x14ac:dyDescent="0.2">
      <c r="A98" s="23"/>
      <c r="B98" s="7" t="s">
        <v>67</v>
      </c>
      <c r="C98" s="24"/>
      <c r="D98" s="23"/>
      <c r="E98" s="23"/>
      <c r="G98" s="24"/>
      <c r="H98" s="55"/>
      <c r="I98" s="23"/>
      <c r="J98" s="23"/>
      <c r="K98" s="23"/>
    </row>
    <row r="99" spans="1:11" x14ac:dyDescent="0.2">
      <c r="A99" s="23"/>
      <c r="B99" s="7" t="s">
        <v>17</v>
      </c>
      <c r="C99" s="6" t="s">
        <v>18</v>
      </c>
      <c r="D99" s="6">
        <v>530.41999999999996</v>
      </c>
      <c r="E99" s="6" t="s">
        <v>8</v>
      </c>
      <c r="F99" s="68"/>
      <c r="G99" s="6" t="s">
        <v>9</v>
      </c>
      <c r="H99" s="55">
        <f>+F99*D99</f>
        <v>0</v>
      </c>
      <c r="I99" s="23"/>
      <c r="J99" s="23"/>
      <c r="K99" s="23"/>
    </row>
    <row r="100" spans="1:11" ht="13.5" thickBot="1" x14ac:dyDescent="0.25">
      <c r="A100" s="23"/>
      <c r="B100" s="26"/>
      <c r="C100" s="24"/>
      <c r="D100" s="23"/>
      <c r="E100" s="23"/>
      <c r="G100" s="24"/>
      <c r="H100" s="55"/>
      <c r="I100" s="23"/>
      <c r="J100" s="23"/>
      <c r="K100" s="23"/>
    </row>
    <row r="101" spans="1:11" ht="30" customHeight="1" thickBot="1" x14ac:dyDescent="0.25">
      <c r="A101" s="2" t="s">
        <v>22</v>
      </c>
      <c r="B101" s="37" t="s">
        <v>68</v>
      </c>
      <c r="C101" s="38"/>
      <c r="D101" s="38"/>
      <c r="E101" s="39"/>
      <c r="F101" s="39"/>
      <c r="G101" s="38"/>
      <c r="H101" s="53"/>
    </row>
    <row r="102" spans="1:11" ht="38.25" x14ac:dyDescent="0.2">
      <c r="A102" s="23"/>
      <c r="B102" s="7" t="s">
        <v>69</v>
      </c>
      <c r="C102" s="24"/>
      <c r="D102" s="23"/>
      <c r="E102" s="23"/>
      <c r="G102" s="24"/>
      <c r="H102" s="55"/>
      <c r="I102" s="23"/>
      <c r="J102" s="23"/>
      <c r="K102" s="23"/>
    </row>
    <row r="103" spans="1:11" x14ac:dyDescent="0.2">
      <c r="A103" s="23"/>
      <c r="B103" s="7" t="s">
        <v>17</v>
      </c>
      <c r="C103" s="6" t="s">
        <v>18</v>
      </c>
      <c r="D103" s="6">
        <v>636.5</v>
      </c>
      <c r="E103" s="6" t="s">
        <v>8</v>
      </c>
      <c r="F103" s="68"/>
      <c r="G103" s="6" t="s">
        <v>9</v>
      </c>
      <c r="H103" s="55">
        <f>+F103*D103</f>
        <v>0</v>
      </c>
      <c r="I103" s="23"/>
      <c r="J103" s="23"/>
      <c r="K103" s="23"/>
    </row>
    <row r="104" spans="1:11" x14ac:dyDescent="0.2">
      <c r="A104" s="23"/>
      <c r="B104" s="26"/>
      <c r="C104" s="24"/>
      <c r="D104" s="23"/>
      <c r="E104" s="23"/>
      <c r="G104" s="24"/>
      <c r="H104" s="55"/>
      <c r="I104" s="23"/>
      <c r="J104" s="23"/>
      <c r="K104" s="23"/>
    </row>
    <row r="105" spans="1:11" ht="30" customHeight="1" x14ac:dyDescent="0.2">
      <c r="A105" s="79"/>
      <c r="B105" s="1" t="s">
        <v>195</v>
      </c>
      <c r="C105" s="1"/>
      <c r="D105" s="1"/>
      <c r="E105" s="1"/>
      <c r="G105" s="31"/>
      <c r="H105" s="59"/>
      <c r="I105" s="23"/>
      <c r="J105" s="23"/>
      <c r="K105" s="23"/>
    </row>
    <row r="106" spans="1:11" x14ac:dyDescent="0.2">
      <c r="A106" s="79"/>
      <c r="B106" s="7" t="s">
        <v>70</v>
      </c>
      <c r="C106" s="7"/>
      <c r="D106" s="7"/>
      <c r="E106" s="7"/>
      <c r="F106" s="7"/>
      <c r="G106" s="32"/>
      <c r="H106" s="60"/>
      <c r="I106" s="23"/>
      <c r="J106" s="23"/>
      <c r="K106" s="23"/>
    </row>
    <row r="107" spans="1:11" ht="13.5" thickBot="1" x14ac:dyDescent="0.25">
      <c r="A107" s="23"/>
      <c r="B107" s="7"/>
      <c r="C107" s="32"/>
      <c r="D107" s="81"/>
      <c r="E107" s="81"/>
      <c r="F107" s="81"/>
      <c r="G107" s="81"/>
      <c r="H107" s="56"/>
      <c r="I107" s="23"/>
      <c r="J107" s="23"/>
      <c r="K107" s="23"/>
    </row>
    <row r="108" spans="1:11" ht="13.5" thickBot="1" x14ac:dyDescent="0.25">
      <c r="A108" s="40" t="s">
        <v>54</v>
      </c>
      <c r="B108" s="41" t="s">
        <v>71</v>
      </c>
      <c r="C108" s="42"/>
      <c r="D108" s="42"/>
      <c r="E108" s="43"/>
      <c r="F108" s="43"/>
      <c r="G108" s="42" t="s">
        <v>9</v>
      </c>
      <c r="H108" s="52">
        <f>+SUM(H103,H99,H92,H88,H84)</f>
        <v>0</v>
      </c>
    </row>
    <row r="109" spans="1:11" ht="13.5" thickBot="1" x14ac:dyDescent="0.25">
      <c r="A109" s="7"/>
      <c r="B109" s="7"/>
      <c r="C109" s="32"/>
      <c r="D109" s="32"/>
      <c r="E109" s="7"/>
      <c r="F109" s="7"/>
      <c r="G109" s="32"/>
      <c r="H109" s="56"/>
      <c r="I109" s="7"/>
      <c r="J109" s="7"/>
      <c r="K109" s="7"/>
    </row>
    <row r="110" spans="1:11" ht="28.5" customHeight="1" thickBot="1" x14ac:dyDescent="0.25">
      <c r="A110" s="40" t="s">
        <v>72</v>
      </c>
      <c r="B110" s="41" t="s">
        <v>73</v>
      </c>
      <c r="C110" s="42"/>
      <c r="D110" s="42"/>
      <c r="E110" s="43"/>
      <c r="F110" s="43"/>
      <c r="G110" s="42"/>
      <c r="H110" s="52"/>
    </row>
    <row r="111" spans="1:11" ht="13.5" thickBot="1" x14ac:dyDescent="0.25">
      <c r="A111" s="23"/>
      <c r="B111" s="23"/>
      <c r="C111" s="24"/>
      <c r="D111" s="24"/>
      <c r="E111" s="26"/>
      <c r="F111" s="26"/>
      <c r="G111" s="25"/>
      <c r="H111" s="61"/>
    </row>
    <row r="112" spans="1:11" ht="30" customHeight="1" thickBot="1" x14ac:dyDescent="0.25">
      <c r="A112" s="2" t="s">
        <v>0</v>
      </c>
      <c r="B112" s="37" t="s">
        <v>74</v>
      </c>
      <c r="C112" s="38"/>
      <c r="D112" s="38"/>
      <c r="E112" s="39"/>
      <c r="F112" s="39"/>
      <c r="G112" s="38"/>
      <c r="H112" s="53"/>
    </row>
    <row r="113" spans="1:8" ht="29.25" customHeight="1" x14ac:dyDescent="0.2">
      <c r="A113" s="23"/>
      <c r="B113" s="7" t="s">
        <v>75</v>
      </c>
      <c r="C113" s="25"/>
      <c r="D113" s="25"/>
      <c r="E113" s="23"/>
      <c r="F113" s="26"/>
      <c r="G113" s="24"/>
      <c r="H113" s="55"/>
    </row>
    <row r="114" spans="1:8" ht="76.5" customHeight="1" x14ac:dyDescent="0.2">
      <c r="A114" s="23"/>
      <c r="B114" s="7" t="s">
        <v>76</v>
      </c>
      <c r="C114" s="24"/>
      <c r="D114" s="24"/>
      <c r="E114" s="23"/>
      <c r="F114" s="23"/>
      <c r="G114" s="24"/>
      <c r="H114" s="55"/>
    </row>
    <row r="115" spans="1:8" x14ac:dyDescent="0.2">
      <c r="A115" s="23"/>
      <c r="B115" s="7" t="s">
        <v>77</v>
      </c>
      <c r="C115" s="24"/>
      <c r="D115" s="24"/>
      <c r="E115" s="23"/>
      <c r="F115" s="23"/>
      <c r="G115" s="24"/>
      <c r="H115" s="55"/>
    </row>
    <row r="116" spans="1:8" x14ac:dyDescent="0.2">
      <c r="A116" s="23"/>
      <c r="B116" s="26"/>
      <c r="C116" s="24"/>
      <c r="D116" s="24"/>
      <c r="E116" s="23"/>
      <c r="F116" s="23"/>
      <c r="G116" s="24"/>
      <c r="H116" s="55"/>
    </row>
    <row r="117" spans="1:8" x14ac:dyDescent="0.2">
      <c r="A117" s="85"/>
      <c r="B117" s="34" t="s">
        <v>78</v>
      </c>
      <c r="C117" s="80" t="s">
        <v>80</v>
      </c>
      <c r="D117" s="80">
        <v>205</v>
      </c>
      <c r="E117" s="80" t="s">
        <v>8</v>
      </c>
      <c r="F117" s="76"/>
      <c r="G117" s="80" t="s">
        <v>9</v>
      </c>
      <c r="H117" s="84">
        <f>+F117*D117</f>
        <v>0</v>
      </c>
    </row>
    <row r="118" spans="1:8" x14ac:dyDescent="0.2">
      <c r="A118" s="85"/>
      <c r="B118" s="34" t="s">
        <v>79</v>
      </c>
      <c r="C118" s="80"/>
      <c r="D118" s="80"/>
      <c r="E118" s="80"/>
      <c r="F118" s="78"/>
      <c r="G118" s="80"/>
      <c r="H118" s="84"/>
    </row>
    <row r="119" spans="1:8" x14ac:dyDescent="0.2">
      <c r="B119" s="35"/>
    </row>
    <row r="120" spans="1:8" x14ac:dyDescent="0.2">
      <c r="B120" s="34" t="s">
        <v>192</v>
      </c>
      <c r="C120" s="80" t="s">
        <v>80</v>
      </c>
      <c r="D120" s="80">
        <v>320</v>
      </c>
      <c r="E120" s="80" t="s">
        <v>8</v>
      </c>
      <c r="F120" s="76"/>
      <c r="G120" s="80" t="s">
        <v>9</v>
      </c>
      <c r="H120" s="86">
        <f>+F120*D120</f>
        <v>0</v>
      </c>
    </row>
    <row r="121" spans="1:8" x14ac:dyDescent="0.2">
      <c r="A121" s="23"/>
      <c r="B121" s="26" t="s">
        <v>79</v>
      </c>
      <c r="C121" s="80"/>
      <c r="D121" s="80"/>
      <c r="E121" s="80"/>
      <c r="F121" s="78"/>
      <c r="G121" s="80"/>
      <c r="H121" s="86"/>
    </row>
    <row r="122" spans="1:8" s="33" customFormat="1" x14ac:dyDescent="0.2">
      <c r="A122" s="29"/>
      <c r="B122" s="26"/>
      <c r="C122" s="30"/>
      <c r="D122" s="30"/>
      <c r="E122" s="29"/>
      <c r="G122" s="30"/>
      <c r="H122" s="55"/>
    </row>
    <row r="123" spans="1:8" x14ac:dyDescent="0.2">
      <c r="A123" s="85"/>
      <c r="B123" s="34" t="s">
        <v>81</v>
      </c>
      <c r="C123" s="80" t="s">
        <v>80</v>
      </c>
      <c r="D123" s="80">
        <v>160</v>
      </c>
      <c r="E123" s="80" t="s">
        <v>8</v>
      </c>
      <c r="F123" s="76"/>
      <c r="G123" s="80" t="s">
        <v>9</v>
      </c>
      <c r="H123" s="84">
        <f>+F123*D123</f>
        <v>0</v>
      </c>
    </row>
    <row r="124" spans="1:8" x14ac:dyDescent="0.2">
      <c r="A124" s="85"/>
      <c r="B124" s="34" t="s">
        <v>196</v>
      </c>
      <c r="C124" s="80"/>
      <c r="D124" s="80"/>
      <c r="E124" s="80"/>
      <c r="F124" s="78"/>
      <c r="G124" s="80"/>
      <c r="H124" s="84"/>
    </row>
    <row r="125" spans="1:8" x14ac:dyDescent="0.2">
      <c r="B125" s="35"/>
    </row>
    <row r="126" spans="1:8" x14ac:dyDescent="0.2">
      <c r="A126" s="85"/>
      <c r="B126" s="34" t="s">
        <v>82</v>
      </c>
      <c r="C126" s="80" t="s">
        <v>80</v>
      </c>
      <c r="D126" s="80">
        <v>280</v>
      </c>
      <c r="E126" s="80" t="s">
        <v>8</v>
      </c>
      <c r="F126" s="76"/>
      <c r="G126" s="80" t="s">
        <v>9</v>
      </c>
      <c r="H126" s="84">
        <f>+F126*D126</f>
        <v>0</v>
      </c>
    </row>
    <row r="127" spans="1:8" x14ac:dyDescent="0.2">
      <c r="A127" s="85"/>
      <c r="B127" s="34" t="s">
        <v>197</v>
      </c>
      <c r="C127" s="80"/>
      <c r="D127" s="80"/>
      <c r="E127" s="80"/>
      <c r="F127" s="78"/>
      <c r="G127" s="80"/>
      <c r="H127" s="84"/>
    </row>
    <row r="128" spans="1:8" ht="13.5" thickBot="1" x14ac:dyDescent="0.25">
      <c r="A128" s="23"/>
    </row>
    <row r="129" spans="1:8" ht="24" customHeight="1" thickBot="1" x14ac:dyDescent="0.25">
      <c r="A129" s="2" t="s">
        <v>10</v>
      </c>
      <c r="B129" s="37" t="s">
        <v>83</v>
      </c>
      <c r="C129" s="38"/>
      <c r="D129" s="38"/>
      <c r="E129" s="39"/>
      <c r="F129" s="69"/>
      <c r="G129" s="38"/>
      <c r="H129" s="53"/>
    </row>
    <row r="130" spans="1:8" x14ac:dyDescent="0.2">
      <c r="A130" s="79"/>
      <c r="B130" s="34" t="s">
        <v>198</v>
      </c>
      <c r="C130" s="80" t="s">
        <v>80</v>
      </c>
      <c r="D130" s="80">
        <v>180</v>
      </c>
      <c r="E130" s="80" t="s">
        <v>8</v>
      </c>
      <c r="F130" s="76"/>
      <c r="G130" s="80" t="s">
        <v>9</v>
      </c>
      <c r="H130" s="84">
        <f>+F130*D130</f>
        <v>0</v>
      </c>
    </row>
    <row r="131" spans="1:8" x14ac:dyDescent="0.2">
      <c r="A131" s="79"/>
      <c r="B131" s="34" t="s">
        <v>84</v>
      </c>
      <c r="C131" s="80"/>
      <c r="D131" s="80"/>
      <c r="E131" s="80"/>
      <c r="F131" s="77"/>
      <c r="G131" s="80"/>
      <c r="H131" s="84"/>
    </row>
    <row r="132" spans="1:8" x14ac:dyDescent="0.2">
      <c r="A132" s="79"/>
      <c r="B132" s="7" t="s">
        <v>85</v>
      </c>
      <c r="C132" s="80"/>
      <c r="D132" s="80"/>
      <c r="E132" s="80"/>
      <c r="F132" s="78"/>
      <c r="G132" s="80"/>
      <c r="H132" s="84"/>
    </row>
    <row r="133" spans="1:8" ht="13.5" thickBot="1" x14ac:dyDescent="0.25">
      <c r="A133" s="23"/>
      <c r="B133" s="7"/>
      <c r="C133" s="6"/>
      <c r="D133" s="6"/>
      <c r="E133" s="6"/>
      <c r="G133" s="6"/>
    </row>
    <row r="134" spans="1:8" ht="13.5" thickBot="1" x14ac:dyDescent="0.25">
      <c r="A134" s="40" t="s">
        <v>72</v>
      </c>
      <c r="B134" s="41" t="s">
        <v>86</v>
      </c>
      <c r="C134" s="42"/>
      <c r="D134" s="42"/>
      <c r="E134" s="43"/>
      <c r="F134" s="43"/>
      <c r="G134" s="42" t="s">
        <v>9</v>
      </c>
      <c r="H134" s="52">
        <f>+SUM(H130,H126,H123,H120,H117)</f>
        <v>0</v>
      </c>
    </row>
    <row r="135" spans="1:8" ht="13.5" thickBot="1" x14ac:dyDescent="0.25">
      <c r="A135" s="9"/>
    </row>
    <row r="136" spans="1:8" ht="28.5" customHeight="1" thickBot="1" x14ac:dyDescent="0.25">
      <c r="A136" s="40" t="s">
        <v>87</v>
      </c>
      <c r="B136" s="41" t="s">
        <v>88</v>
      </c>
      <c r="C136" s="42"/>
      <c r="D136" s="42"/>
      <c r="E136" s="43"/>
      <c r="F136" s="43"/>
      <c r="G136" s="42"/>
      <c r="H136" s="52"/>
    </row>
    <row r="137" spans="1:8" ht="13.5" thickBot="1" x14ac:dyDescent="0.25">
      <c r="A137" s="26"/>
      <c r="B137" s="26"/>
      <c r="C137" s="25"/>
      <c r="D137" s="25"/>
      <c r="E137" s="26"/>
      <c r="F137" s="26"/>
      <c r="G137" s="25"/>
      <c r="H137" s="61"/>
    </row>
    <row r="138" spans="1:8" ht="30" customHeight="1" thickBot="1" x14ac:dyDescent="0.25">
      <c r="A138" s="2" t="s">
        <v>0</v>
      </c>
      <c r="B138" s="37" t="s">
        <v>89</v>
      </c>
      <c r="C138" s="38"/>
      <c r="D138" s="38"/>
      <c r="E138" s="39"/>
      <c r="F138" s="39"/>
      <c r="G138" s="38"/>
      <c r="H138" s="53"/>
    </row>
    <row r="139" spans="1:8" ht="25.5" x14ac:dyDescent="0.2">
      <c r="A139" s="23"/>
      <c r="B139" s="7" t="s">
        <v>199</v>
      </c>
      <c r="C139" s="24"/>
      <c r="D139" s="24"/>
      <c r="E139" s="23"/>
      <c r="F139" s="23"/>
      <c r="G139" s="24"/>
      <c r="H139" s="55"/>
    </row>
    <row r="140" spans="1:8" x14ac:dyDescent="0.2">
      <c r="A140" s="23"/>
      <c r="B140" s="7" t="s">
        <v>90</v>
      </c>
      <c r="C140" s="24"/>
      <c r="D140" s="24"/>
      <c r="E140" s="23"/>
      <c r="F140" s="23"/>
      <c r="G140" s="24"/>
      <c r="H140" s="55"/>
    </row>
    <row r="141" spans="1:8" x14ac:dyDescent="0.2">
      <c r="A141" s="23"/>
      <c r="B141" s="7" t="s">
        <v>26</v>
      </c>
      <c r="C141" s="6" t="s">
        <v>7</v>
      </c>
      <c r="D141" s="6">
        <v>27.35</v>
      </c>
      <c r="E141" s="6" t="s">
        <v>8</v>
      </c>
      <c r="F141" s="68"/>
      <c r="G141" s="6" t="s">
        <v>9</v>
      </c>
      <c r="H141" s="55">
        <f>+F141*D141</f>
        <v>0</v>
      </c>
    </row>
    <row r="142" spans="1:8" ht="13.5" thickBot="1" x14ac:dyDescent="0.25">
      <c r="A142" s="23"/>
      <c r="B142" s="26"/>
      <c r="C142" s="24"/>
      <c r="D142" s="24"/>
      <c r="E142" s="23"/>
      <c r="G142" s="24"/>
      <c r="H142" s="55"/>
    </row>
    <row r="143" spans="1:8" ht="30" customHeight="1" thickBot="1" x14ac:dyDescent="0.25">
      <c r="A143" s="2" t="s">
        <v>10</v>
      </c>
      <c r="B143" s="37" t="s">
        <v>91</v>
      </c>
      <c r="C143" s="38"/>
      <c r="D143" s="38"/>
      <c r="E143" s="39"/>
      <c r="F143" s="39"/>
      <c r="G143" s="38"/>
      <c r="H143" s="53"/>
    </row>
    <row r="144" spans="1:8" ht="15.75" customHeight="1" x14ac:dyDescent="0.2">
      <c r="A144" s="23"/>
      <c r="B144" s="7" t="s">
        <v>200</v>
      </c>
      <c r="C144" s="24"/>
      <c r="D144" s="24"/>
      <c r="E144" s="23"/>
      <c r="G144" s="24"/>
      <c r="H144" s="55"/>
    </row>
    <row r="145" spans="1:8" x14ac:dyDescent="0.2">
      <c r="A145" s="23"/>
      <c r="B145" s="7" t="s">
        <v>26</v>
      </c>
      <c r="C145" s="6" t="s">
        <v>7</v>
      </c>
      <c r="D145" s="6">
        <v>12.1</v>
      </c>
      <c r="E145" s="6" t="s">
        <v>8</v>
      </c>
      <c r="F145" s="68"/>
      <c r="G145" s="6" t="s">
        <v>9</v>
      </c>
      <c r="H145" s="55">
        <f>+F145*D145</f>
        <v>0</v>
      </c>
    </row>
    <row r="146" spans="1:8" ht="13.5" thickBot="1" x14ac:dyDescent="0.25">
      <c r="A146" s="23"/>
      <c r="B146" s="26"/>
      <c r="C146" s="24"/>
      <c r="D146" s="24"/>
      <c r="E146" s="23"/>
      <c r="G146" s="24"/>
      <c r="H146" s="55"/>
    </row>
    <row r="147" spans="1:8" ht="30" customHeight="1" thickBot="1" x14ac:dyDescent="0.25">
      <c r="A147" s="2" t="s">
        <v>14</v>
      </c>
      <c r="B147" s="37" t="s">
        <v>92</v>
      </c>
      <c r="C147" s="38"/>
      <c r="D147" s="38"/>
      <c r="E147" s="39"/>
      <c r="F147" s="39"/>
      <c r="G147" s="38"/>
      <c r="H147" s="53"/>
    </row>
    <row r="148" spans="1:8" x14ac:dyDescent="0.2">
      <c r="A148" s="23"/>
      <c r="B148" s="7" t="s">
        <v>93</v>
      </c>
      <c r="C148" s="24"/>
      <c r="D148" s="24"/>
      <c r="E148" s="23"/>
      <c r="G148" s="24"/>
      <c r="H148" s="55"/>
    </row>
    <row r="149" spans="1:8" x14ac:dyDescent="0.2">
      <c r="A149" s="23"/>
      <c r="B149" s="7" t="s">
        <v>94</v>
      </c>
      <c r="C149" s="24"/>
      <c r="D149" s="24"/>
      <c r="E149" s="23"/>
      <c r="G149" s="24"/>
      <c r="H149" s="55"/>
    </row>
    <row r="150" spans="1:8" x14ac:dyDescent="0.2">
      <c r="A150" s="23"/>
      <c r="B150" s="9" t="s">
        <v>26</v>
      </c>
      <c r="C150" s="6" t="s">
        <v>7</v>
      </c>
      <c r="D150" s="6">
        <v>60</v>
      </c>
      <c r="E150" s="6" t="s">
        <v>8</v>
      </c>
      <c r="F150" s="68"/>
      <c r="G150" s="6" t="s">
        <v>9</v>
      </c>
      <c r="H150" s="55">
        <f>+F150*D150</f>
        <v>0</v>
      </c>
    </row>
    <row r="151" spans="1:8" ht="13.5" thickBot="1" x14ac:dyDescent="0.25">
      <c r="A151" s="23"/>
      <c r="B151" s="23"/>
      <c r="C151" s="24"/>
      <c r="D151" s="24"/>
      <c r="E151" s="23"/>
      <c r="G151" s="24"/>
      <c r="H151" s="55"/>
    </row>
    <row r="152" spans="1:8" ht="30" customHeight="1" thickBot="1" x14ac:dyDescent="0.25">
      <c r="A152" s="2" t="s">
        <v>19</v>
      </c>
      <c r="B152" s="37" t="s">
        <v>95</v>
      </c>
      <c r="C152" s="38"/>
      <c r="D152" s="38"/>
      <c r="E152" s="39"/>
      <c r="F152" s="39"/>
      <c r="G152" s="38"/>
      <c r="H152" s="53"/>
    </row>
    <row r="153" spans="1:8" ht="38.25" x14ac:dyDescent="0.2">
      <c r="A153" s="23"/>
      <c r="B153" s="7" t="s">
        <v>96</v>
      </c>
      <c r="C153" s="24"/>
      <c r="D153" s="24"/>
      <c r="E153" s="23"/>
      <c r="G153" s="24"/>
      <c r="H153" s="55"/>
    </row>
    <row r="154" spans="1:8" ht="41.25" customHeight="1" x14ac:dyDescent="0.2">
      <c r="A154" s="23"/>
      <c r="B154" s="7" t="s">
        <v>97</v>
      </c>
      <c r="C154" s="24"/>
      <c r="D154" s="24"/>
      <c r="E154" s="23"/>
      <c r="G154" s="24"/>
      <c r="H154" s="55"/>
    </row>
    <row r="155" spans="1:8" x14ac:dyDescent="0.2">
      <c r="A155" s="23"/>
      <c r="B155" s="9" t="s">
        <v>59</v>
      </c>
      <c r="C155" s="6" t="s">
        <v>60</v>
      </c>
      <c r="D155" s="6">
        <v>300</v>
      </c>
      <c r="E155" s="6" t="s">
        <v>8</v>
      </c>
      <c r="F155" s="68"/>
      <c r="G155" s="6" t="s">
        <v>9</v>
      </c>
      <c r="H155" s="55">
        <f>+F155*D155</f>
        <v>0</v>
      </c>
    </row>
    <row r="156" spans="1:8" ht="13.5" thickBot="1" x14ac:dyDescent="0.25">
      <c r="A156" s="23"/>
      <c r="B156" s="23"/>
      <c r="C156" s="24"/>
      <c r="D156" s="24"/>
      <c r="E156" s="23"/>
      <c r="G156" s="24"/>
      <c r="H156" s="55"/>
    </row>
    <row r="157" spans="1:8" ht="30" customHeight="1" thickBot="1" x14ac:dyDescent="0.25">
      <c r="A157" s="2" t="s">
        <v>22</v>
      </c>
      <c r="B157" s="37" t="s">
        <v>98</v>
      </c>
      <c r="C157" s="38"/>
      <c r="D157" s="38"/>
      <c r="E157" s="39"/>
      <c r="F157" s="39"/>
      <c r="G157" s="38"/>
      <c r="H157" s="53"/>
    </row>
    <row r="158" spans="1:8" ht="37.5" customHeight="1" x14ac:dyDescent="0.2">
      <c r="A158" s="23"/>
      <c r="B158" s="7" t="s">
        <v>99</v>
      </c>
      <c r="C158" s="24"/>
      <c r="D158" s="24"/>
      <c r="E158" s="23"/>
      <c r="G158" s="24"/>
      <c r="H158" s="55"/>
    </row>
    <row r="159" spans="1:8" ht="25.5" x14ac:dyDescent="0.2">
      <c r="A159" s="23"/>
      <c r="B159" s="7" t="s">
        <v>100</v>
      </c>
      <c r="C159" s="24"/>
      <c r="D159" s="24"/>
      <c r="E159" s="23"/>
      <c r="G159" s="24"/>
      <c r="H159" s="55"/>
    </row>
    <row r="160" spans="1:8" x14ac:dyDescent="0.2">
      <c r="B160" s="7" t="s">
        <v>101</v>
      </c>
      <c r="C160" s="6" t="s">
        <v>80</v>
      </c>
      <c r="D160" s="36">
        <v>1145</v>
      </c>
      <c r="E160" s="6" t="s">
        <v>8</v>
      </c>
      <c r="F160" s="68"/>
      <c r="G160" s="6" t="s">
        <v>9</v>
      </c>
      <c r="H160" s="51">
        <f>+F160*D160</f>
        <v>0</v>
      </c>
    </row>
    <row r="161" spans="1:8" ht="13.5" thickBot="1" x14ac:dyDescent="0.25">
      <c r="A161" s="23"/>
      <c r="B161" s="26"/>
      <c r="C161" s="24"/>
      <c r="D161" s="24"/>
      <c r="E161" s="23"/>
      <c r="G161" s="24"/>
      <c r="H161" s="55"/>
    </row>
    <row r="162" spans="1:8" ht="13.5" thickBot="1" x14ac:dyDescent="0.25">
      <c r="A162" s="40" t="s">
        <v>87</v>
      </c>
      <c r="B162" s="41" t="s">
        <v>102</v>
      </c>
      <c r="C162" s="42"/>
      <c r="D162" s="42"/>
      <c r="E162" s="43"/>
      <c r="F162" s="43"/>
      <c r="G162" s="42" t="s">
        <v>9</v>
      </c>
      <c r="H162" s="52">
        <f>+SUM(H160,H155,H150,H145,H141)</f>
        <v>0</v>
      </c>
    </row>
    <row r="163" spans="1:8" ht="13.5" thickBot="1" x14ac:dyDescent="0.25">
      <c r="A163" s="23"/>
      <c r="B163" s="23"/>
      <c r="C163" s="6"/>
      <c r="D163" s="6"/>
      <c r="E163" s="9"/>
      <c r="F163" s="9"/>
      <c r="G163" s="6"/>
      <c r="H163" s="54"/>
    </row>
    <row r="164" spans="1:8" ht="28.5" customHeight="1" thickBot="1" x14ac:dyDescent="0.25">
      <c r="A164" s="40" t="s">
        <v>103</v>
      </c>
      <c r="B164" s="41" t="s">
        <v>104</v>
      </c>
      <c r="C164" s="42"/>
      <c r="D164" s="42"/>
      <c r="E164" s="43"/>
      <c r="F164" s="43"/>
      <c r="G164" s="42"/>
      <c r="H164" s="52"/>
    </row>
    <row r="165" spans="1:8" ht="13.5" thickBot="1" x14ac:dyDescent="0.25">
      <c r="A165" s="9"/>
    </row>
    <row r="166" spans="1:8" ht="13.5" thickBot="1" x14ac:dyDescent="0.25">
      <c r="A166" s="40"/>
      <c r="B166" s="41" t="s">
        <v>107</v>
      </c>
      <c r="C166" s="42"/>
      <c r="D166" s="42"/>
      <c r="E166" s="43"/>
      <c r="F166" s="43"/>
      <c r="G166" s="42"/>
      <c r="H166" s="52"/>
    </row>
    <row r="167" spans="1:8" ht="43.5" customHeight="1" x14ac:dyDescent="0.2">
      <c r="A167" s="3" t="s">
        <v>0</v>
      </c>
      <c r="B167" s="7" t="s">
        <v>108</v>
      </c>
      <c r="C167" s="6"/>
      <c r="D167" s="8"/>
      <c r="E167" s="16"/>
      <c r="F167" s="16"/>
    </row>
    <row r="168" spans="1:8" x14ac:dyDescent="0.2">
      <c r="A168" s="3"/>
      <c r="B168" s="5"/>
      <c r="C168" s="6" t="s">
        <v>80</v>
      </c>
      <c r="D168" s="6">
        <v>103</v>
      </c>
      <c r="E168" s="6" t="s">
        <v>8</v>
      </c>
      <c r="F168" s="72"/>
      <c r="G168" s="22" t="s">
        <v>9</v>
      </c>
      <c r="H168" s="51">
        <f>+F168*D168</f>
        <v>0</v>
      </c>
    </row>
    <row r="169" spans="1:8" ht="27" customHeight="1" x14ac:dyDescent="0.2">
      <c r="A169" s="3" t="s">
        <v>10</v>
      </c>
      <c r="B169" s="7" t="s">
        <v>110</v>
      </c>
      <c r="C169" s="6"/>
      <c r="D169" s="8"/>
      <c r="E169" s="16"/>
      <c r="F169" s="16"/>
    </row>
    <row r="170" spans="1:8" x14ac:dyDescent="0.2">
      <c r="A170" s="3"/>
      <c r="B170" s="5"/>
      <c r="C170" s="6" t="s">
        <v>109</v>
      </c>
      <c r="D170" s="6">
        <v>50</v>
      </c>
      <c r="E170" s="6" t="s">
        <v>8</v>
      </c>
      <c r="F170" s="63"/>
      <c r="G170" s="22" t="s">
        <v>9</v>
      </c>
      <c r="H170" s="51">
        <f>+F170*D170</f>
        <v>0</v>
      </c>
    </row>
    <row r="171" spans="1:8" ht="13.5" thickBot="1" x14ac:dyDescent="0.25">
      <c r="A171" s="3"/>
      <c r="B171" s="9"/>
      <c r="C171" s="6"/>
      <c r="D171" s="8"/>
      <c r="E171" s="16"/>
      <c r="F171" s="16"/>
    </row>
    <row r="172" spans="1:8" ht="13.5" thickBot="1" x14ac:dyDescent="0.25">
      <c r="A172" s="40"/>
      <c r="B172" s="41" t="s">
        <v>111</v>
      </c>
      <c r="C172" s="42"/>
      <c r="D172" s="42"/>
      <c r="E172" s="43"/>
      <c r="F172" s="43"/>
      <c r="G172" s="42" t="s">
        <v>9</v>
      </c>
      <c r="H172" s="52">
        <f>+SUM(H170,H168)</f>
        <v>0</v>
      </c>
    </row>
    <row r="173" spans="1:8" ht="13.5" thickBot="1" x14ac:dyDescent="0.25">
      <c r="A173" s="3"/>
      <c r="B173" s="10"/>
      <c r="C173" s="6"/>
      <c r="D173" s="8"/>
      <c r="E173" s="17"/>
      <c r="F173" s="17"/>
    </row>
    <row r="174" spans="1:8" ht="13.5" thickBot="1" x14ac:dyDescent="0.25">
      <c r="A174" s="40"/>
      <c r="B174" s="41" t="s">
        <v>112</v>
      </c>
      <c r="C174" s="42"/>
      <c r="D174" s="42"/>
      <c r="E174" s="43"/>
      <c r="F174" s="43"/>
      <c r="G174" s="42"/>
      <c r="H174" s="52"/>
    </row>
    <row r="175" spans="1:8" ht="47.25" customHeight="1" x14ac:dyDescent="0.2">
      <c r="A175" s="3" t="s">
        <v>0</v>
      </c>
      <c r="B175" s="5" t="s">
        <v>113</v>
      </c>
      <c r="C175" s="6"/>
      <c r="D175" s="8"/>
      <c r="E175" s="17"/>
      <c r="F175" s="17"/>
    </row>
    <row r="176" spans="1:8" x14ac:dyDescent="0.2">
      <c r="A176" s="3"/>
      <c r="B176" s="4"/>
      <c r="C176" s="6" t="s">
        <v>80</v>
      </c>
      <c r="D176" s="6">
        <v>2</v>
      </c>
      <c r="E176" s="6" t="s">
        <v>8</v>
      </c>
      <c r="F176" s="63"/>
      <c r="G176" s="22" t="s">
        <v>9</v>
      </c>
      <c r="H176" s="51">
        <f>+F176*D176</f>
        <v>0</v>
      </c>
    </row>
    <row r="177" spans="1:8" ht="39.75" customHeight="1" x14ac:dyDescent="0.2">
      <c r="A177" s="3" t="s">
        <v>10</v>
      </c>
      <c r="B177" s="5" t="s">
        <v>114</v>
      </c>
      <c r="C177" s="6"/>
      <c r="D177" s="8"/>
      <c r="E177" s="16"/>
      <c r="F177" s="16"/>
    </row>
    <row r="178" spans="1:8" x14ac:dyDescent="0.2">
      <c r="A178" s="3"/>
      <c r="B178" s="5"/>
      <c r="C178" s="6" t="s">
        <v>80</v>
      </c>
      <c r="D178" s="6">
        <v>2</v>
      </c>
      <c r="E178" s="6" t="s">
        <v>8</v>
      </c>
      <c r="F178" s="63"/>
      <c r="G178" s="22" t="s">
        <v>9</v>
      </c>
      <c r="H178" s="51">
        <f>+F178*D178</f>
        <v>0</v>
      </c>
    </row>
    <row r="179" spans="1:8" ht="28.5" customHeight="1" x14ac:dyDescent="0.2">
      <c r="A179" s="3" t="s">
        <v>14</v>
      </c>
      <c r="B179" s="5" t="s">
        <v>115</v>
      </c>
      <c r="C179" s="6"/>
      <c r="D179" s="8"/>
      <c r="E179" s="16"/>
      <c r="F179" s="16"/>
    </row>
    <row r="180" spans="1:8" x14ac:dyDescent="0.2">
      <c r="A180" s="3"/>
      <c r="B180" s="5"/>
      <c r="C180" s="6" t="s">
        <v>109</v>
      </c>
      <c r="D180" s="6">
        <v>10</v>
      </c>
      <c r="E180" s="6" t="s">
        <v>8</v>
      </c>
      <c r="F180" s="63"/>
      <c r="G180" s="22" t="s">
        <v>9</v>
      </c>
      <c r="H180" s="51">
        <f>+F180*D180</f>
        <v>0</v>
      </c>
    </row>
    <row r="181" spans="1:8" ht="21" customHeight="1" x14ac:dyDescent="0.2">
      <c r="A181" s="3" t="s">
        <v>19</v>
      </c>
      <c r="B181" s="5" t="s">
        <v>116</v>
      </c>
      <c r="C181" s="6"/>
      <c r="D181" s="8"/>
      <c r="E181" s="16"/>
      <c r="F181" s="16"/>
    </row>
    <row r="182" spans="1:8" x14ac:dyDescent="0.2">
      <c r="A182" s="3"/>
      <c r="B182" s="5"/>
      <c r="C182" s="6" t="s">
        <v>117</v>
      </c>
      <c r="D182" s="6">
        <v>4</v>
      </c>
      <c r="E182" s="6" t="s">
        <v>8</v>
      </c>
      <c r="F182" s="63"/>
      <c r="G182" s="22" t="s">
        <v>9</v>
      </c>
      <c r="H182" s="51">
        <f>+F182*D182</f>
        <v>0</v>
      </c>
    </row>
    <row r="183" spans="1:8" x14ac:dyDescent="0.2">
      <c r="A183" s="3" t="s">
        <v>22</v>
      </c>
      <c r="B183" s="5" t="s">
        <v>118</v>
      </c>
      <c r="C183" s="6"/>
      <c r="D183" s="8"/>
      <c r="E183" s="16"/>
      <c r="F183" s="16"/>
    </row>
    <row r="184" spans="1:8" x14ac:dyDescent="0.2">
      <c r="A184" s="3"/>
      <c r="B184" s="5"/>
      <c r="C184" s="6" t="s">
        <v>80</v>
      </c>
      <c r="D184" s="6">
        <v>103</v>
      </c>
      <c r="E184" s="6" t="s">
        <v>8</v>
      </c>
      <c r="F184" s="63"/>
      <c r="G184" s="22" t="s">
        <v>9</v>
      </c>
      <c r="H184" s="51">
        <f>+F184*D184</f>
        <v>0</v>
      </c>
    </row>
    <row r="185" spans="1:8" x14ac:dyDescent="0.2">
      <c r="A185" s="3" t="s">
        <v>105</v>
      </c>
      <c r="B185" s="5" t="s">
        <v>119</v>
      </c>
      <c r="C185" s="6"/>
      <c r="D185" s="8"/>
      <c r="E185" s="16"/>
      <c r="F185" s="16"/>
    </row>
    <row r="186" spans="1:8" x14ac:dyDescent="0.2">
      <c r="A186" s="3"/>
      <c r="B186" s="5"/>
      <c r="C186" s="6" t="s">
        <v>80</v>
      </c>
      <c r="D186" s="6">
        <v>163</v>
      </c>
      <c r="E186" s="6" t="s">
        <v>8</v>
      </c>
      <c r="F186" s="63"/>
      <c r="G186" s="22" t="s">
        <v>9</v>
      </c>
      <c r="H186" s="51">
        <f>+F186*D186</f>
        <v>0</v>
      </c>
    </row>
    <row r="187" spans="1:8" x14ac:dyDescent="0.2">
      <c r="A187" s="3" t="s">
        <v>106</v>
      </c>
      <c r="B187" s="5" t="s">
        <v>120</v>
      </c>
      <c r="C187" s="6"/>
      <c r="D187" s="8"/>
      <c r="E187" s="16"/>
      <c r="F187" s="16"/>
    </row>
    <row r="188" spans="1:8" x14ac:dyDescent="0.2">
      <c r="A188" s="3"/>
      <c r="B188" s="5"/>
      <c r="C188" s="6" t="s">
        <v>80</v>
      </c>
      <c r="D188" s="6">
        <v>4</v>
      </c>
      <c r="E188" s="6" t="s">
        <v>8</v>
      </c>
      <c r="F188" s="63"/>
      <c r="G188" s="22" t="s">
        <v>9</v>
      </c>
      <c r="H188" s="51">
        <f>+F188*D188</f>
        <v>0</v>
      </c>
    </row>
    <row r="189" spans="1:8" ht="27" customHeight="1" x14ac:dyDescent="0.2">
      <c r="A189" s="3" t="s">
        <v>122</v>
      </c>
      <c r="B189" s="5" t="s">
        <v>121</v>
      </c>
      <c r="C189" s="6"/>
      <c r="D189" s="8"/>
      <c r="E189" s="16"/>
      <c r="F189" s="16"/>
    </row>
    <row r="190" spans="1:8" x14ac:dyDescent="0.2">
      <c r="A190" s="3"/>
      <c r="B190" s="5"/>
      <c r="C190" s="6" t="s">
        <v>109</v>
      </c>
      <c r="D190" s="6">
        <v>2</v>
      </c>
      <c r="E190" s="6" t="s">
        <v>8</v>
      </c>
      <c r="F190" s="63"/>
      <c r="G190" s="22" t="s">
        <v>9</v>
      </c>
      <c r="H190" s="51">
        <f>+F190*D190</f>
        <v>0</v>
      </c>
    </row>
    <row r="191" spans="1:8" x14ac:dyDescent="0.2">
      <c r="A191" s="3" t="s">
        <v>124</v>
      </c>
      <c r="B191" s="5" t="s">
        <v>123</v>
      </c>
      <c r="C191" s="6"/>
      <c r="D191" s="8"/>
      <c r="E191" s="16"/>
      <c r="F191" s="16"/>
    </row>
    <row r="192" spans="1:8" x14ac:dyDescent="0.2">
      <c r="A192" s="3"/>
      <c r="B192" s="5"/>
      <c r="C192" s="6" t="s">
        <v>80</v>
      </c>
      <c r="D192" s="6">
        <v>2</v>
      </c>
      <c r="E192" s="6" t="s">
        <v>8</v>
      </c>
      <c r="F192" s="63"/>
      <c r="G192" s="22" t="s">
        <v>9</v>
      </c>
      <c r="H192" s="51">
        <f>+F192*D192</f>
        <v>0</v>
      </c>
    </row>
    <row r="193" spans="1:8" ht="31.5" customHeight="1" x14ac:dyDescent="0.2">
      <c r="A193" s="3" t="s">
        <v>153</v>
      </c>
      <c r="B193" s="5" t="s">
        <v>125</v>
      </c>
      <c r="C193" s="6"/>
      <c r="D193" s="8"/>
      <c r="E193" s="16"/>
      <c r="F193" s="16"/>
    </row>
    <row r="194" spans="1:8" x14ac:dyDescent="0.2">
      <c r="A194" s="3"/>
      <c r="B194" s="5"/>
      <c r="C194" s="6" t="s">
        <v>109</v>
      </c>
      <c r="D194" s="6">
        <v>4</v>
      </c>
      <c r="E194" s="6" t="s">
        <v>8</v>
      </c>
      <c r="F194" s="63"/>
      <c r="G194" s="22" t="s">
        <v>9</v>
      </c>
      <c r="H194" s="51">
        <f>+F194*D194</f>
        <v>0</v>
      </c>
    </row>
    <row r="195" spans="1:8" ht="13.5" thickBot="1" x14ac:dyDescent="0.25">
      <c r="A195" s="3"/>
      <c r="B195" s="5"/>
      <c r="C195" s="6"/>
      <c r="D195" s="8"/>
      <c r="E195" s="16"/>
      <c r="F195" s="16"/>
    </row>
    <row r="196" spans="1:8" ht="13.5" thickBot="1" x14ac:dyDescent="0.25">
      <c r="A196" s="40"/>
      <c r="B196" s="41" t="s">
        <v>126</v>
      </c>
      <c r="C196" s="42"/>
      <c r="D196" s="42"/>
      <c r="E196" s="43"/>
      <c r="F196" s="43"/>
      <c r="G196" s="42" t="s">
        <v>9</v>
      </c>
      <c r="H196" s="52">
        <f>+SUM(H194,H192,H190,H188,H186,H184,H182,H180,H178,H176)</f>
        <v>0</v>
      </c>
    </row>
    <row r="197" spans="1:8" ht="13.5" thickBot="1" x14ac:dyDescent="0.25">
      <c r="A197" s="3"/>
      <c r="B197" s="10"/>
      <c r="C197" s="6"/>
      <c r="D197" s="8"/>
      <c r="E197" s="17"/>
      <c r="F197" s="17"/>
    </row>
    <row r="198" spans="1:8" ht="13.5" thickBot="1" x14ac:dyDescent="0.25">
      <c r="A198" s="40"/>
      <c r="B198" s="41" t="s">
        <v>127</v>
      </c>
      <c r="C198" s="42"/>
      <c r="D198" s="42"/>
      <c r="E198" s="43"/>
      <c r="F198" s="43"/>
      <c r="G198" s="42"/>
      <c r="H198" s="52"/>
    </row>
    <row r="199" spans="1:8" x14ac:dyDescent="0.2">
      <c r="A199" s="3"/>
      <c r="B199" s="10"/>
      <c r="C199" s="6"/>
      <c r="D199" s="8"/>
      <c r="E199" s="17"/>
      <c r="F199" s="17"/>
    </row>
    <row r="200" spans="1:8" ht="24.75" customHeight="1" x14ac:dyDescent="0.2">
      <c r="A200" s="18" t="s">
        <v>0</v>
      </c>
      <c r="B200" s="11" t="s">
        <v>128</v>
      </c>
      <c r="C200" s="12"/>
      <c r="D200" s="12"/>
      <c r="E200" s="17"/>
      <c r="F200" s="17"/>
    </row>
    <row r="201" spans="1:8" x14ac:dyDescent="0.2">
      <c r="A201" s="18"/>
      <c r="B201" s="11"/>
      <c r="C201" s="12" t="s">
        <v>109</v>
      </c>
      <c r="D201" s="12">
        <v>20</v>
      </c>
      <c r="E201" s="6" t="s">
        <v>8</v>
      </c>
      <c r="F201" s="64"/>
      <c r="G201" s="22" t="s">
        <v>9</v>
      </c>
      <c r="H201" s="51">
        <f>+F201*D201</f>
        <v>0</v>
      </c>
    </row>
    <row r="202" spans="1:8" ht="18" customHeight="1" x14ac:dyDescent="0.2">
      <c r="A202" s="3" t="s">
        <v>10</v>
      </c>
      <c r="B202" s="7" t="s">
        <v>182</v>
      </c>
      <c r="C202" s="6"/>
      <c r="D202" s="6"/>
      <c r="E202" s="9"/>
      <c r="F202" s="9"/>
    </row>
    <row r="203" spans="1:8" x14ac:dyDescent="0.2">
      <c r="A203" s="6"/>
      <c r="B203" s="7"/>
      <c r="C203" s="6" t="s">
        <v>109</v>
      </c>
      <c r="D203" s="6">
        <v>165</v>
      </c>
      <c r="E203" s="6" t="s">
        <v>8</v>
      </c>
      <c r="F203" s="63"/>
      <c r="G203" s="22" t="s">
        <v>9</v>
      </c>
      <c r="H203" s="51">
        <f>F203*D203</f>
        <v>0</v>
      </c>
    </row>
    <row r="204" spans="1:8" x14ac:dyDescent="0.2">
      <c r="A204" s="3" t="s">
        <v>14</v>
      </c>
      <c r="B204" s="7" t="s">
        <v>129</v>
      </c>
      <c r="C204" s="6"/>
      <c r="D204" s="8"/>
      <c r="E204" s="16"/>
      <c r="F204" s="16"/>
    </row>
    <row r="205" spans="1:8" x14ac:dyDescent="0.2">
      <c r="A205" s="3"/>
      <c r="B205" s="7"/>
      <c r="C205" s="6" t="s">
        <v>109</v>
      </c>
      <c r="D205" s="6">
        <v>60</v>
      </c>
      <c r="E205" s="6" t="s">
        <v>8</v>
      </c>
      <c r="F205" s="63"/>
      <c r="G205" s="22" t="s">
        <v>9</v>
      </c>
      <c r="H205" s="51">
        <f>+F205*D205</f>
        <v>0</v>
      </c>
    </row>
    <row r="206" spans="1:8" ht="38.25" customHeight="1" x14ac:dyDescent="0.2">
      <c r="A206" s="3" t="s">
        <v>19</v>
      </c>
      <c r="B206" s="7" t="s">
        <v>130</v>
      </c>
      <c r="C206" s="6"/>
      <c r="D206" s="8"/>
      <c r="E206" s="16"/>
      <c r="F206" s="16"/>
    </row>
    <row r="207" spans="1:8" x14ac:dyDescent="0.2">
      <c r="A207" s="3"/>
      <c r="B207" s="7"/>
      <c r="C207" s="6" t="s">
        <v>131</v>
      </c>
      <c r="D207" s="6">
        <v>1200</v>
      </c>
      <c r="E207" s="6" t="s">
        <v>8</v>
      </c>
      <c r="F207" s="63"/>
      <c r="G207" s="22" t="s">
        <v>9</v>
      </c>
      <c r="H207" s="51">
        <f>+F207*D207</f>
        <v>0</v>
      </c>
    </row>
    <row r="208" spans="1:8" x14ac:dyDescent="0.2">
      <c r="A208" s="3" t="s">
        <v>22</v>
      </c>
      <c r="B208" s="7" t="s">
        <v>132</v>
      </c>
      <c r="C208" s="6"/>
      <c r="D208" s="8"/>
      <c r="E208" s="16"/>
      <c r="F208" s="16"/>
    </row>
    <row r="209" spans="1:8" x14ac:dyDescent="0.2">
      <c r="A209" s="3"/>
      <c r="B209" s="7"/>
      <c r="C209" s="6" t="s">
        <v>109</v>
      </c>
      <c r="D209" s="6">
        <v>1200</v>
      </c>
      <c r="E209" s="6" t="s">
        <v>8</v>
      </c>
      <c r="F209" s="63"/>
      <c r="G209" s="22" t="s">
        <v>9</v>
      </c>
      <c r="H209" s="51">
        <f>+F209*D209</f>
        <v>0</v>
      </c>
    </row>
    <row r="210" spans="1:8" ht="27.75" customHeight="1" x14ac:dyDescent="0.2">
      <c r="A210" s="3" t="s">
        <v>105</v>
      </c>
      <c r="B210" s="7" t="s">
        <v>133</v>
      </c>
      <c r="C210" s="6"/>
      <c r="D210" s="8"/>
      <c r="E210" s="16"/>
      <c r="F210" s="16"/>
    </row>
    <row r="211" spans="1:8" x14ac:dyDescent="0.2">
      <c r="A211" s="3"/>
      <c r="B211" s="7"/>
      <c r="C211" s="12" t="s">
        <v>109</v>
      </c>
      <c r="D211" s="12">
        <v>4</v>
      </c>
      <c r="E211" s="6" t="s">
        <v>8</v>
      </c>
      <c r="F211" s="63"/>
      <c r="G211" s="22" t="s">
        <v>9</v>
      </c>
      <c r="H211" s="51">
        <f>+F211*D211</f>
        <v>0</v>
      </c>
    </row>
    <row r="212" spans="1:8" ht="29.25" customHeight="1" x14ac:dyDescent="0.2">
      <c r="A212" s="3" t="s">
        <v>106</v>
      </c>
      <c r="B212" s="7" t="s">
        <v>134</v>
      </c>
      <c r="C212" s="6"/>
      <c r="D212" s="8"/>
      <c r="E212" s="16"/>
      <c r="F212" s="16"/>
    </row>
    <row r="213" spans="1:8" x14ac:dyDescent="0.2">
      <c r="A213" s="3"/>
      <c r="B213" s="7"/>
      <c r="C213" s="6" t="s">
        <v>109</v>
      </c>
      <c r="D213" s="6">
        <v>3</v>
      </c>
      <c r="E213" s="6" t="s">
        <v>8</v>
      </c>
      <c r="F213" s="63"/>
      <c r="G213" s="22" t="s">
        <v>9</v>
      </c>
      <c r="H213" s="51">
        <f>+F213*D213</f>
        <v>0</v>
      </c>
    </row>
    <row r="214" spans="1:8" ht="13.5" thickBot="1" x14ac:dyDescent="0.25">
      <c r="A214" s="3"/>
      <c r="B214" s="7"/>
      <c r="C214" s="6"/>
      <c r="D214" s="6"/>
      <c r="E214" s="16"/>
      <c r="F214" s="16"/>
    </row>
    <row r="215" spans="1:8" ht="13.5" thickBot="1" x14ac:dyDescent="0.25">
      <c r="A215" s="40"/>
      <c r="B215" s="41" t="s">
        <v>135</v>
      </c>
      <c r="C215" s="42"/>
      <c r="D215" s="42"/>
      <c r="E215" s="43"/>
      <c r="F215" s="43"/>
      <c r="G215" s="42" t="s">
        <v>9</v>
      </c>
      <c r="H215" s="52">
        <f>+SUM(H213,H211,H209,H207,H205,H203,H201)</f>
        <v>0</v>
      </c>
    </row>
    <row r="216" spans="1:8" ht="13.5" thickBot="1" x14ac:dyDescent="0.25">
      <c r="A216" s="3"/>
      <c r="B216" s="10"/>
      <c r="C216" s="6"/>
      <c r="D216" s="8"/>
      <c r="E216" s="17"/>
      <c r="F216" s="17"/>
    </row>
    <row r="217" spans="1:8" ht="13.5" thickBot="1" x14ac:dyDescent="0.25">
      <c r="A217" s="40"/>
      <c r="B217" s="41" t="s">
        <v>136</v>
      </c>
      <c r="C217" s="42"/>
      <c r="D217" s="42"/>
      <c r="E217" s="43"/>
      <c r="F217" s="43"/>
      <c r="G217" s="42"/>
      <c r="H217" s="52"/>
    </row>
    <row r="218" spans="1:8" ht="27.75" customHeight="1" x14ac:dyDescent="0.2">
      <c r="A218" s="3" t="s">
        <v>0</v>
      </c>
      <c r="B218" s="7" t="s">
        <v>137</v>
      </c>
      <c r="C218" s="6"/>
      <c r="D218" s="8"/>
      <c r="E218" s="16"/>
      <c r="F218" s="16"/>
    </row>
    <row r="219" spans="1:8" x14ac:dyDescent="0.2">
      <c r="A219" s="3"/>
      <c r="B219" s="7"/>
      <c r="C219" s="6" t="s">
        <v>109</v>
      </c>
      <c r="D219" s="6">
        <v>10</v>
      </c>
      <c r="E219" s="6" t="s">
        <v>8</v>
      </c>
      <c r="F219" s="65"/>
      <c r="G219" s="22" t="s">
        <v>9</v>
      </c>
      <c r="H219" s="51">
        <f>+F219*D219</f>
        <v>0</v>
      </c>
    </row>
    <row r="220" spans="1:8" ht="28.5" customHeight="1" x14ac:dyDescent="0.2">
      <c r="A220" s="3" t="s">
        <v>10</v>
      </c>
      <c r="B220" s="5" t="s">
        <v>138</v>
      </c>
      <c r="C220" s="6"/>
      <c r="D220" s="6"/>
      <c r="E220" s="16"/>
      <c r="F220" s="16"/>
    </row>
    <row r="221" spans="1:8" x14ac:dyDescent="0.2">
      <c r="A221" s="3"/>
      <c r="B221" s="5"/>
      <c r="C221" s="6" t="s">
        <v>109</v>
      </c>
      <c r="D221" s="6">
        <v>1</v>
      </c>
      <c r="E221" s="6" t="s">
        <v>8</v>
      </c>
      <c r="F221" s="65"/>
      <c r="G221" s="22" t="s">
        <v>9</v>
      </c>
      <c r="H221" s="51">
        <f>+F221*D221</f>
        <v>0</v>
      </c>
    </row>
    <row r="222" spans="1:8" ht="65.25" customHeight="1" x14ac:dyDescent="0.2">
      <c r="A222" s="3" t="s">
        <v>14</v>
      </c>
      <c r="B222" s="7" t="s">
        <v>139</v>
      </c>
      <c r="C222" s="6"/>
      <c r="D222" s="6"/>
      <c r="E222" s="16"/>
      <c r="F222" s="16"/>
    </row>
    <row r="223" spans="1:8" x14ac:dyDescent="0.2">
      <c r="A223" s="3"/>
      <c r="B223" s="9"/>
      <c r="C223" s="6" t="s">
        <v>131</v>
      </c>
      <c r="D223" s="6">
        <v>120</v>
      </c>
      <c r="E223" s="6" t="s">
        <v>8</v>
      </c>
      <c r="F223" s="65"/>
      <c r="G223" s="22" t="s">
        <v>9</v>
      </c>
      <c r="H223" s="51">
        <f>+F223*D223</f>
        <v>0</v>
      </c>
    </row>
    <row r="224" spans="1:8" x14ac:dyDescent="0.2">
      <c r="A224" s="3" t="s">
        <v>19</v>
      </c>
      <c r="B224" s="5" t="s">
        <v>140</v>
      </c>
      <c r="C224" s="6"/>
      <c r="D224" s="6"/>
      <c r="E224" s="16"/>
      <c r="F224" s="16"/>
    </row>
    <row r="225" spans="1:8" x14ac:dyDescent="0.2">
      <c r="A225" s="3"/>
      <c r="B225" s="9"/>
      <c r="C225" s="6" t="s">
        <v>109</v>
      </c>
      <c r="D225" s="6">
        <v>20</v>
      </c>
      <c r="E225" s="6" t="s">
        <v>8</v>
      </c>
      <c r="F225" s="65"/>
      <c r="G225" s="22" t="s">
        <v>9</v>
      </c>
      <c r="H225" s="51">
        <f>+F225*D225</f>
        <v>0</v>
      </c>
    </row>
    <row r="226" spans="1:8" x14ac:dyDescent="0.2">
      <c r="A226" s="3" t="s">
        <v>22</v>
      </c>
      <c r="B226" s="5" t="s">
        <v>141</v>
      </c>
      <c r="C226" s="6"/>
      <c r="D226" s="6"/>
      <c r="E226" s="16"/>
      <c r="F226" s="16"/>
    </row>
    <row r="227" spans="1:8" x14ac:dyDescent="0.2">
      <c r="A227" s="3"/>
      <c r="B227" s="9"/>
      <c r="C227" s="6" t="s">
        <v>109</v>
      </c>
      <c r="D227" s="6">
        <v>3</v>
      </c>
      <c r="E227" s="6" t="s">
        <v>8</v>
      </c>
      <c r="F227" s="65"/>
      <c r="G227" s="22" t="s">
        <v>9</v>
      </c>
      <c r="H227" s="51">
        <f>+F227*D227</f>
        <v>0</v>
      </c>
    </row>
    <row r="228" spans="1:8" ht="89.25" customHeight="1" x14ac:dyDescent="0.2">
      <c r="A228" s="3" t="s">
        <v>105</v>
      </c>
      <c r="B228" s="13" t="s">
        <v>142</v>
      </c>
      <c r="C228" s="6"/>
      <c r="D228" s="8"/>
      <c r="E228" s="17"/>
      <c r="F228" s="17"/>
    </row>
    <row r="229" spans="1:8" x14ac:dyDescent="0.2">
      <c r="A229" s="3"/>
      <c r="B229" s="13"/>
      <c r="C229" s="6" t="s">
        <v>80</v>
      </c>
      <c r="D229" s="6">
        <v>1</v>
      </c>
      <c r="E229" s="6" t="s">
        <v>8</v>
      </c>
      <c r="F229" s="66"/>
      <c r="G229" s="22" t="s">
        <v>9</v>
      </c>
      <c r="H229" s="51">
        <f>+F229*D229</f>
        <v>0</v>
      </c>
    </row>
    <row r="230" spans="1:8" ht="13.5" thickBot="1" x14ac:dyDescent="0.25">
      <c r="A230" s="3"/>
      <c r="B230" s="13"/>
      <c r="C230" s="6"/>
      <c r="D230" s="8"/>
      <c r="E230" s="17"/>
      <c r="F230" s="17"/>
    </row>
    <row r="231" spans="1:8" ht="13.5" thickBot="1" x14ac:dyDescent="0.25">
      <c r="A231" s="40"/>
      <c r="B231" s="41" t="s">
        <v>143</v>
      </c>
      <c r="C231" s="42"/>
      <c r="D231" s="42"/>
      <c r="E231" s="43"/>
      <c r="F231" s="43"/>
      <c r="G231" s="42" t="s">
        <v>9</v>
      </c>
      <c r="H231" s="52">
        <f>+SUM(H229,H227,H225,H223,H221,H219)</f>
        <v>0</v>
      </c>
    </row>
    <row r="232" spans="1:8" ht="13.5" thickBot="1" x14ac:dyDescent="0.25">
      <c r="A232" s="3"/>
      <c r="B232" s="10"/>
      <c r="C232" s="6"/>
      <c r="D232" s="8"/>
      <c r="E232" s="17"/>
      <c r="F232" s="17"/>
    </row>
    <row r="233" spans="1:8" ht="13.5" thickBot="1" x14ac:dyDescent="0.25">
      <c r="A233" s="40"/>
      <c r="B233" s="41" t="s">
        <v>144</v>
      </c>
      <c r="C233" s="42"/>
      <c r="D233" s="42"/>
      <c r="E233" s="43"/>
      <c r="F233" s="43"/>
      <c r="G233" s="42"/>
      <c r="H233" s="52"/>
    </row>
    <row r="234" spans="1:8" ht="25.5" x14ac:dyDescent="0.2">
      <c r="A234" s="3" t="s">
        <v>0</v>
      </c>
      <c r="B234" s="5" t="s">
        <v>145</v>
      </c>
      <c r="C234" s="6"/>
      <c r="D234" s="8"/>
      <c r="E234" s="16"/>
      <c r="F234" s="16"/>
    </row>
    <row r="235" spans="1:8" x14ac:dyDescent="0.2">
      <c r="A235" s="3"/>
      <c r="B235" s="5"/>
      <c r="C235" s="6" t="s">
        <v>80</v>
      </c>
      <c r="D235" s="6">
        <v>163</v>
      </c>
      <c r="E235" s="6" t="s">
        <v>8</v>
      </c>
      <c r="F235" s="65"/>
      <c r="G235" s="22" t="s">
        <v>9</v>
      </c>
      <c r="H235" s="51">
        <f>+F235*D235</f>
        <v>0</v>
      </c>
    </row>
    <row r="236" spans="1:8" x14ac:dyDescent="0.2">
      <c r="A236" s="3" t="s">
        <v>10</v>
      </c>
      <c r="B236" s="5" t="s">
        <v>146</v>
      </c>
      <c r="C236" s="6"/>
      <c r="D236" s="8"/>
      <c r="E236" s="16"/>
      <c r="F236" s="16"/>
    </row>
    <row r="237" spans="1:8" x14ac:dyDescent="0.2">
      <c r="A237" s="3"/>
      <c r="B237" s="10"/>
      <c r="C237" s="6" t="s">
        <v>80</v>
      </c>
      <c r="D237" s="6">
        <v>15</v>
      </c>
      <c r="E237" s="6" t="s">
        <v>8</v>
      </c>
      <c r="F237" s="65"/>
      <c r="G237" s="22" t="s">
        <v>9</v>
      </c>
      <c r="H237" s="51">
        <f>+F237*D237</f>
        <v>0</v>
      </c>
    </row>
    <row r="238" spans="1:8" x14ac:dyDescent="0.2">
      <c r="A238" s="3" t="s">
        <v>14</v>
      </c>
      <c r="B238" s="5" t="s">
        <v>147</v>
      </c>
      <c r="C238" s="6"/>
      <c r="D238" s="8"/>
      <c r="E238" s="16"/>
      <c r="F238" s="16"/>
    </row>
    <row r="239" spans="1:8" x14ac:dyDescent="0.2">
      <c r="A239" s="3"/>
      <c r="B239" s="10"/>
      <c r="C239" s="6" t="s">
        <v>80</v>
      </c>
      <c r="D239" s="6">
        <v>27</v>
      </c>
      <c r="E239" s="6" t="s">
        <v>8</v>
      </c>
      <c r="F239" s="65"/>
      <c r="G239" s="22" t="s">
        <v>9</v>
      </c>
      <c r="H239" s="51">
        <f>+F239*D239</f>
        <v>0</v>
      </c>
    </row>
    <row r="240" spans="1:8" x14ac:dyDescent="0.2">
      <c r="A240" s="3" t="s">
        <v>19</v>
      </c>
      <c r="B240" s="5" t="s">
        <v>148</v>
      </c>
      <c r="C240" s="6"/>
      <c r="D240" s="8"/>
      <c r="E240" s="16"/>
      <c r="F240" s="16"/>
    </row>
    <row r="241" spans="1:8" x14ac:dyDescent="0.2">
      <c r="A241" s="3"/>
      <c r="B241" s="10"/>
      <c r="C241" s="6" t="s">
        <v>80</v>
      </c>
      <c r="D241" s="6">
        <v>20</v>
      </c>
      <c r="E241" s="6" t="s">
        <v>8</v>
      </c>
      <c r="F241" s="65"/>
      <c r="G241" s="22" t="s">
        <v>9</v>
      </c>
      <c r="H241" s="51">
        <f>+F241*D241</f>
        <v>0</v>
      </c>
    </row>
    <row r="242" spans="1:8" x14ac:dyDescent="0.2">
      <c r="A242" s="3" t="s">
        <v>22</v>
      </c>
      <c r="B242" s="5" t="s">
        <v>149</v>
      </c>
      <c r="C242" s="6"/>
      <c r="D242" s="8"/>
      <c r="E242" s="16"/>
      <c r="F242" s="16"/>
    </row>
    <row r="243" spans="1:8" x14ac:dyDescent="0.2">
      <c r="A243" s="3"/>
      <c r="B243" s="10"/>
      <c r="C243" s="6" t="s">
        <v>80</v>
      </c>
      <c r="D243" s="6">
        <v>22</v>
      </c>
      <c r="E243" s="6" t="s">
        <v>8</v>
      </c>
      <c r="F243" s="65"/>
      <c r="G243" s="22" t="s">
        <v>9</v>
      </c>
      <c r="H243" s="51">
        <f>+F243*D243</f>
        <v>0</v>
      </c>
    </row>
    <row r="244" spans="1:8" x14ac:dyDescent="0.2">
      <c r="A244" s="3" t="s">
        <v>105</v>
      </c>
      <c r="B244" s="5" t="s">
        <v>150</v>
      </c>
      <c r="C244" s="6"/>
      <c r="D244" s="8"/>
      <c r="E244" s="16"/>
      <c r="F244" s="16"/>
    </row>
    <row r="245" spans="1:8" x14ac:dyDescent="0.2">
      <c r="A245" s="3"/>
      <c r="B245" s="10"/>
      <c r="C245" s="6" t="s">
        <v>80</v>
      </c>
      <c r="D245" s="6">
        <v>4</v>
      </c>
      <c r="E245" s="6" t="s">
        <v>8</v>
      </c>
      <c r="F245" s="65"/>
      <c r="G245" s="22" t="s">
        <v>9</v>
      </c>
      <c r="H245" s="51">
        <f>+F245*D245</f>
        <v>0</v>
      </c>
    </row>
    <row r="246" spans="1:8" x14ac:dyDescent="0.2">
      <c r="A246" s="3" t="s">
        <v>106</v>
      </c>
      <c r="B246" s="5" t="s">
        <v>151</v>
      </c>
      <c r="C246" s="6"/>
      <c r="D246" s="8"/>
      <c r="E246" s="16"/>
      <c r="F246" s="16"/>
    </row>
    <row r="247" spans="1:8" x14ac:dyDescent="0.2">
      <c r="A247" s="3"/>
      <c r="B247" s="10"/>
      <c r="C247" s="6" t="s">
        <v>80</v>
      </c>
      <c r="D247" s="6">
        <v>3</v>
      </c>
      <c r="E247" s="6" t="s">
        <v>8</v>
      </c>
      <c r="F247" s="65"/>
      <c r="G247" s="22" t="s">
        <v>9</v>
      </c>
      <c r="H247" s="51">
        <f>+F247*D247</f>
        <v>0</v>
      </c>
    </row>
    <row r="248" spans="1:8" x14ac:dyDescent="0.2">
      <c r="A248" s="3" t="s">
        <v>122</v>
      </c>
      <c r="B248" s="5" t="s">
        <v>152</v>
      </c>
      <c r="C248" s="6"/>
      <c r="D248" s="8"/>
      <c r="E248" s="16"/>
      <c r="F248" s="16"/>
    </row>
    <row r="249" spans="1:8" x14ac:dyDescent="0.2">
      <c r="A249" s="3"/>
      <c r="B249" s="10"/>
      <c r="C249" s="6" t="s">
        <v>80</v>
      </c>
      <c r="D249" s="6">
        <v>3</v>
      </c>
      <c r="E249" s="6" t="s">
        <v>8</v>
      </c>
      <c r="F249" s="65"/>
      <c r="G249" s="22" t="s">
        <v>9</v>
      </c>
      <c r="H249" s="51">
        <f>+F249*D249</f>
        <v>0</v>
      </c>
    </row>
    <row r="250" spans="1:8" x14ac:dyDescent="0.2">
      <c r="A250" s="3" t="s">
        <v>124</v>
      </c>
      <c r="B250" s="5" t="s">
        <v>154</v>
      </c>
      <c r="C250" s="6"/>
      <c r="D250" s="8"/>
      <c r="E250" s="16"/>
      <c r="F250" s="16"/>
    </row>
    <row r="251" spans="1:8" x14ac:dyDescent="0.2">
      <c r="A251" s="3"/>
      <c r="B251" s="10"/>
      <c r="C251" s="6" t="s">
        <v>155</v>
      </c>
      <c r="D251" s="6">
        <v>20</v>
      </c>
      <c r="E251" s="6" t="s">
        <v>8</v>
      </c>
      <c r="F251" s="65"/>
      <c r="G251" s="22" t="s">
        <v>9</v>
      </c>
      <c r="H251" s="51">
        <f>+F251*D251</f>
        <v>0</v>
      </c>
    </row>
    <row r="252" spans="1:8" x14ac:dyDescent="0.2">
      <c r="A252" s="3" t="s">
        <v>153</v>
      </c>
      <c r="B252" s="5" t="s">
        <v>156</v>
      </c>
      <c r="C252" s="6"/>
      <c r="D252" s="8"/>
      <c r="E252" s="16"/>
      <c r="F252" s="16"/>
    </row>
    <row r="253" spans="1:8" x14ac:dyDescent="0.2">
      <c r="A253" s="3"/>
      <c r="B253" s="5"/>
      <c r="C253" s="6" t="s">
        <v>80</v>
      </c>
      <c r="D253" s="6">
        <v>103</v>
      </c>
      <c r="E253" s="6" t="s">
        <v>8</v>
      </c>
      <c r="F253" s="65"/>
      <c r="G253" s="22" t="s">
        <v>9</v>
      </c>
      <c r="H253" s="51">
        <f>+F253*D253</f>
        <v>0</v>
      </c>
    </row>
    <row r="254" spans="1:8" ht="13.5" thickBot="1" x14ac:dyDescent="0.25">
      <c r="A254" s="3"/>
      <c r="B254" s="5"/>
      <c r="C254" s="6"/>
      <c r="D254" s="8"/>
      <c r="E254" s="17"/>
      <c r="F254" s="17"/>
    </row>
    <row r="255" spans="1:8" ht="13.5" thickBot="1" x14ac:dyDescent="0.25">
      <c r="A255" s="40"/>
      <c r="B255" s="41" t="s">
        <v>157</v>
      </c>
      <c r="C255" s="42"/>
      <c r="D255" s="42"/>
      <c r="E255" s="43"/>
      <c r="F255" s="43"/>
      <c r="G255" s="42" t="s">
        <v>9</v>
      </c>
      <c r="H255" s="52">
        <f>+SUM(H253,H251,H249,H247,H245,H243,H241,H239,H237,H235)</f>
        <v>0</v>
      </c>
    </row>
    <row r="256" spans="1:8" ht="13.5" thickBot="1" x14ac:dyDescent="0.25">
      <c r="A256" s="3"/>
      <c r="B256" s="10"/>
      <c r="C256" s="6"/>
      <c r="D256" s="8"/>
      <c r="E256" s="17"/>
      <c r="F256" s="17"/>
    </row>
    <row r="257" spans="1:8" ht="13.5" thickBot="1" x14ac:dyDescent="0.25">
      <c r="A257" s="40"/>
      <c r="B257" s="41" t="s">
        <v>158</v>
      </c>
      <c r="C257" s="42"/>
      <c r="D257" s="42"/>
      <c r="E257" s="43"/>
      <c r="F257" s="43"/>
      <c r="G257" s="42"/>
      <c r="H257" s="52"/>
    </row>
    <row r="258" spans="1:8" ht="25.5" x14ac:dyDescent="0.2">
      <c r="A258" s="3" t="s">
        <v>0</v>
      </c>
      <c r="B258" s="5" t="s">
        <v>159</v>
      </c>
      <c r="C258" s="6"/>
      <c r="D258" s="8"/>
      <c r="E258" s="16"/>
      <c r="F258" s="16"/>
    </row>
    <row r="259" spans="1:8" x14ac:dyDescent="0.2">
      <c r="A259" s="3"/>
      <c r="B259" s="5"/>
      <c r="C259" s="6" t="s">
        <v>131</v>
      </c>
      <c r="D259" s="6">
        <v>500</v>
      </c>
      <c r="E259" s="6" t="s">
        <v>8</v>
      </c>
      <c r="F259" s="65"/>
      <c r="G259" s="22" t="s">
        <v>9</v>
      </c>
      <c r="H259" s="51">
        <f>+F259*D259</f>
        <v>0</v>
      </c>
    </row>
    <row r="260" spans="1:8" ht="13.5" thickBot="1" x14ac:dyDescent="0.25">
      <c r="A260" s="3"/>
      <c r="B260" s="5"/>
      <c r="C260" s="6"/>
      <c r="D260" s="8"/>
      <c r="E260" s="17"/>
      <c r="F260" s="17"/>
    </row>
    <row r="261" spans="1:8" ht="13.5" thickBot="1" x14ac:dyDescent="0.25">
      <c r="A261" s="40"/>
      <c r="B261" s="41" t="s">
        <v>160</v>
      </c>
      <c r="C261" s="42"/>
      <c r="D261" s="42"/>
      <c r="E261" s="43"/>
      <c r="F261" s="43"/>
      <c r="G261" s="42" t="s">
        <v>9</v>
      </c>
      <c r="H261" s="52">
        <f>+SUM(H259)</f>
        <v>0</v>
      </c>
    </row>
    <row r="262" spans="1:8" ht="13.5" thickBot="1" x14ac:dyDescent="0.25">
      <c r="A262" s="3"/>
      <c r="B262" s="10"/>
      <c r="C262" s="6"/>
      <c r="D262" s="8"/>
      <c r="E262" s="17"/>
      <c r="F262" s="17"/>
    </row>
    <row r="263" spans="1:8" ht="13.5" thickBot="1" x14ac:dyDescent="0.25">
      <c r="A263" s="40"/>
      <c r="B263" s="41" t="s">
        <v>161</v>
      </c>
      <c r="C263" s="42"/>
      <c r="D263" s="42"/>
      <c r="E263" s="43"/>
      <c r="F263" s="43"/>
      <c r="G263" s="42"/>
      <c r="H263" s="52"/>
    </row>
    <row r="264" spans="1:8" ht="99" customHeight="1" x14ac:dyDescent="0.2">
      <c r="A264" s="3" t="s">
        <v>0</v>
      </c>
      <c r="B264" s="5" t="s">
        <v>162</v>
      </c>
      <c r="C264" s="6"/>
      <c r="D264" s="8"/>
      <c r="E264" s="17"/>
      <c r="F264" s="17"/>
    </row>
    <row r="265" spans="1:8" x14ac:dyDescent="0.2">
      <c r="A265" s="3"/>
      <c r="B265" s="5"/>
      <c r="C265" s="6" t="s">
        <v>131</v>
      </c>
      <c r="D265" s="6">
        <v>500</v>
      </c>
      <c r="E265" s="6" t="s">
        <v>8</v>
      </c>
      <c r="F265" s="65"/>
      <c r="G265" s="22" t="s">
        <v>9</v>
      </c>
      <c r="H265" s="51">
        <f>+F265*D265</f>
        <v>0</v>
      </c>
    </row>
    <row r="266" spans="1:8" ht="54" customHeight="1" x14ac:dyDescent="0.2">
      <c r="A266" s="3" t="s">
        <v>10</v>
      </c>
      <c r="B266" s="5" t="s">
        <v>163</v>
      </c>
      <c r="C266" s="6"/>
      <c r="D266" s="8"/>
      <c r="E266" s="16"/>
      <c r="F266" s="16"/>
    </row>
    <row r="267" spans="1:8" x14ac:dyDescent="0.2">
      <c r="A267" s="3"/>
      <c r="B267" s="5"/>
      <c r="C267" s="6" t="s">
        <v>109</v>
      </c>
      <c r="D267" s="6">
        <v>103</v>
      </c>
      <c r="E267" s="6" t="s">
        <v>8</v>
      </c>
      <c r="F267" s="65"/>
      <c r="G267" s="22" t="s">
        <v>9</v>
      </c>
      <c r="H267" s="51">
        <f>+F267*D267</f>
        <v>0</v>
      </c>
    </row>
    <row r="268" spans="1:8" ht="30.75" customHeight="1" x14ac:dyDescent="0.2">
      <c r="A268" s="3" t="s">
        <v>14</v>
      </c>
      <c r="B268" s="5" t="s">
        <v>164</v>
      </c>
      <c r="C268" s="6"/>
      <c r="D268" s="8"/>
      <c r="E268" s="16"/>
      <c r="F268" s="16"/>
    </row>
    <row r="269" spans="1:8" x14ac:dyDescent="0.2">
      <c r="A269" s="3"/>
      <c r="B269" s="5"/>
      <c r="C269" s="6" t="s">
        <v>109</v>
      </c>
      <c r="D269" s="6">
        <v>4</v>
      </c>
      <c r="E269" s="6" t="s">
        <v>8</v>
      </c>
      <c r="F269" s="65"/>
      <c r="G269" s="22" t="s">
        <v>9</v>
      </c>
      <c r="H269" s="51">
        <f>+F269*D269</f>
        <v>0</v>
      </c>
    </row>
    <row r="270" spans="1:8" ht="52.5" customHeight="1" x14ac:dyDescent="0.2">
      <c r="A270" s="3" t="s">
        <v>19</v>
      </c>
      <c r="B270" s="5" t="s">
        <v>165</v>
      </c>
      <c r="C270" s="6"/>
      <c r="D270" s="8"/>
      <c r="E270" s="16"/>
      <c r="F270" s="16"/>
    </row>
    <row r="271" spans="1:8" x14ac:dyDescent="0.2">
      <c r="A271" s="3"/>
      <c r="B271" s="5"/>
      <c r="C271" s="6" t="s">
        <v>166</v>
      </c>
      <c r="D271" s="6">
        <v>1</v>
      </c>
      <c r="E271" s="6" t="s">
        <v>8</v>
      </c>
      <c r="F271" s="65"/>
      <c r="G271" s="22" t="s">
        <v>9</v>
      </c>
      <c r="H271" s="51">
        <f>+F271*D271</f>
        <v>0</v>
      </c>
    </row>
    <row r="272" spans="1:8" ht="30.75" customHeight="1" x14ac:dyDescent="0.2">
      <c r="A272" s="3" t="s">
        <v>22</v>
      </c>
      <c r="B272" s="5" t="s">
        <v>167</v>
      </c>
      <c r="C272" s="6"/>
      <c r="D272" s="8"/>
      <c r="E272" s="16"/>
      <c r="F272" s="16"/>
    </row>
    <row r="273" spans="1:8" x14ac:dyDescent="0.2">
      <c r="A273" s="3"/>
      <c r="B273" s="9"/>
      <c r="C273" s="6" t="s">
        <v>131</v>
      </c>
      <c r="D273" s="14">
        <v>1200</v>
      </c>
      <c r="E273" s="6" t="s">
        <v>8</v>
      </c>
      <c r="F273" s="65"/>
      <c r="G273" s="22" t="s">
        <v>9</v>
      </c>
      <c r="H273" s="51">
        <f>+F273*D273</f>
        <v>0</v>
      </c>
    </row>
    <row r="274" spans="1:8" ht="28.5" customHeight="1" x14ac:dyDescent="0.2">
      <c r="A274" s="3" t="s">
        <v>105</v>
      </c>
      <c r="B274" s="5" t="s">
        <v>168</v>
      </c>
      <c r="C274" s="6"/>
      <c r="D274" s="8"/>
      <c r="E274" s="16"/>
      <c r="F274" s="16"/>
    </row>
    <row r="275" spans="1:8" x14ac:dyDescent="0.2">
      <c r="A275" s="3"/>
      <c r="B275" s="9"/>
      <c r="C275" s="6" t="s">
        <v>166</v>
      </c>
      <c r="D275" s="6">
        <v>1</v>
      </c>
      <c r="E275" s="6" t="s">
        <v>8</v>
      </c>
      <c r="F275" s="65"/>
      <c r="G275" s="22" t="s">
        <v>9</v>
      </c>
      <c r="H275" s="51">
        <f>+F275*D275</f>
        <v>0</v>
      </c>
    </row>
    <row r="276" spans="1:8" ht="39" customHeight="1" x14ac:dyDescent="0.2">
      <c r="A276" s="3" t="s">
        <v>106</v>
      </c>
      <c r="B276" s="5" t="s">
        <v>169</v>
      </c>
      <c r="C276" s="6"/>
      <c r="D276" s="6"/>
      <c r="E276" s="17"/>
      <c r="F276" s="17"/>
    </row>
    <row r="277" spans="1:8" x14ac:dyDescent="0.2">
      <c r="A277" s="3"/>
      <c r="B277" s="9"/>
      <c r="C277" s="6" t="s">
        <v>166</v>
      </c>
      <c r="D277" s="6">
        <v>1</v>
      </c>
      <c r="E277" s="6" t="s">
        <v>8</v>
      </c>
      <c r="F277" s="65"/>
      <c r="G277" s="22" t="s">
        <v>9</v>
      </c>
      <c r="H277" s="51">
        <f>+F277*D277</f>
        <v>0</v>
      </c>
    </row>
    <row r="278" spans="1:8" ht="13.5" thickBot="1" x14ac:dyDescent="0.25">
      <c r="A278" s="3"/>
      <c r="B278" s="5"/>
      <c r="C278" s="6"/>
      <c r="D278" s="8"/>
      <c r="E278" s="17"/>
      <c r="F278" s="17"/>
    </row>
    <row r="279" spans="1:8" ht="13.5" thickBot="1" x14ac:dyDescent="0.25">
      <c r="A279" s="40"/>
      <c r="B279" s="41" t="s">
        <v>170</v>
      </c>
      <c r="C279" s="42"/>
      <c r="D279" s="42"/>
      <c r="E279" s="43"/>
      <c r="F279" s="43"/>
      <c r="G279" s="42" t="s">
        <v>9</v>
      </c>
      <c r="H279" s="52">
        <f>+SUM(H277,H275,H273,H271,H269,H267,H265)</f>
        <v>0</v>
      </c>
    </row>
    <row r="280" spans="1:8" ht="13.5" thickBot="1" x14ac:dyDescent="0.25">
      <c r="A280" s="3"/>
      <c r="B280" s="5"/>
      <c r="C280" s="6"/>
      <c r="D280" s="8"/>
      <c r="E280" s="17"/>
      <c r="F280" s="17"/>
    </row>
    <row r="281" spans="1:8" ht="13.5" thickBot="1" x14ac:dyDescent="0.25">
      <c r="A281" s="40"/>
      <c r="B281" s="41" t="s">
        <v>171</v>
      </c>
      <c r="C281" s="42"/>
      <c r="D281" s="42"/>
      <c r="E281" s="43"/>
      <c r="F281" s="43"/>
      <c r="G281" s="42"/>
      <c r="H281" s="52"/>
    </row>
    <row r="282" spans="1:8" ht="70.5" customHeight="1" x14ac:dyDescent="0.2">
      <c r="A282" s="3" t="s">
        <v>0</v>
      </c>
      <c r="B282" s="5" t="s">
        <v>172</v>
      </c>
      <c r="C282" s="6"/>
      <c r="D282" s="8"/>
      <c r="E282" s="17"/>
      <c r="F282" s="17"/>
    </row>
    <row r="283" spans="1:8" x14ac:dyDescent="0.2">
      <c r="A283" s="3"/>
      <c r="B283" s="5"/>
      <c r="C283" s="6" t="s">
        <v>131</v>
      </c>
      <c r="D283" s="6">
        <v>290</v>
      </c>
      <c r="E283" s="6" t="s">
        <v>8</v>
      </c>
      <c r="F283" s="65"/>
      <c r="G283" s="22" t="s">
        <v>9</v>
      </c>
      <c r="H283" s="51">
        <f>+F283*D283</f>
        <v>0</v>
      </c>
    </row>
    <row r="284" spans="1:8" ht="42.75" customHeight="1" x14ac:dyDescent="0.2">
      <c r="A284" s="3" t="s">
        <v>10</v>
      </c>
      <c r="B284" s="5" t="s">
        <v>191</v>
      </c>
      <c r="C284" s="6"/>
      <c r="D284" s="8"/>
      <c r="E284" s="16"/>
      <c r="F284" s="16"/>
    </row>
    <row r="285" spans="1:8" x14ac:dyDescent="0.2">
      <c r="A285" s="3"/>
      <c r="B285" s="5"/>
      <c r="C285" s="6" t="s">
        <v>131</v>
      </c>
      <c r="D285" s="6">
        <v>110</v>
      </c>
      <c r="E285" s="6" t="s">
        <v>8</v>
      </c>
      <c r="F285" s="65"/>
      <c r="G285" s="22" t="s">
        <v>9</v>
      </c>
      <c r="H285" s="51">
        <f>+F285*D285</f>
        <v>0</v>
      </c>
    </row>
    <row r="286" spans="1:8" ht="30.75" customHeight="1" x14ac:dyDescent="0.2">
      <c r="A286" s="3" t="s">
        <v>14</v>
      </c>
      <c r="B286" s="5" t="s">
        <v>173</v>
      </c>
      <c r="C286" s="6"/>
      <c r="D286" s="8"/>
      <c r="E286" s="16"/>
      <c r="F286" s="16"/>
    </row>
    <row r="287" spans="1:8" x14ac:dyDescent="0.2">
      <c r="A287" s="3"/>
      <c r="B287" s="5"/>
      <c r="C287" s="6" t="s">
        <v>7</v>
      </c>
      <c r="D287" s="6">
        <v>1</v>
      </c>
      <c r="E287" s="6" t="s">
        <v>8</v>
      </c>
      <c r="F287" s="65"/>
      <c r="G287" s="22" t="s">
        <v>9</v>
      </c>
      <c r="H287" s="51">
        <f>+F287*D287</f>
        <v>0</v>
      </c>
    </row>
    <row r="288" spans="1:8" ht="55.5" customHeight="1" x14ac:dyDescent="0.2">
      <c r="A288" s="3" t="s">
        <v>19</v>
      </c>
      <c r="B288" s="15" t="s">
        <v>174</v>
      </c>
      <c r="C288" s="6"/>
      <c r="D288" s="8"/>
      <c r="E288" s="16"/>
      <c r="F288" s="16"/>
    </row>
    <row r="289" spans="1:8" x14ac:dyDescent="0.2">
      <c r="A289" s="3"/>
      <c r="B289" s="5"/>
      <c r="C289" s="12" t="s">
        <v>181</v>
      </c>
      <c r="D289" s="12">
        <v>11</v>
      </c>
      <c r="E289" s="6" t="s">
        <v>8</v>
      </c>
      <c r="F289" s="63"/>
      <c r="G289" s="22" t="s">
        <v>9</v>
      </c>
      <c r="H289" s="51">
        <f>+F289*D289</f>
        <v>0</v>
      </c>
    </row>
    <row r="290" spans="1:8" ht="30" customHeight="1" x14ac:dyDescent="0.2">
      <c r="A290" s="3" t="s">
        <v>22</v>
      </c>
      <c r="B290" s="5" t="s">
        <v>175</v>
      </c>
      <c r="C290" s="6"/>
      <c r="D290" s="8"/>
      <c r="E290" s="16"/>
      <c r="F290" s="16"/>
    </row>
    <row r="291" spans="1:8" ht="13.5" thickBot="1" x14ac:dyDescent="0.25">
      <c r="C291" s="22" t="s">
        <v>80</v>
      </c>
      <c r="D291" s="22">
        <v>20</v>
      </c>
      <c r="E291" s="6" t="s">
        <v>8</v>
      </c>
      <c r="F291" s="68"/>
      <c r="G291" s="22" t="s">
        <v>9</v>
      </c>
      <c r="H291" s="51">
        <f>+F291*D291</f>
        <v>0</v>
      </c>
    </row>
    <row r="292" spans="1:8" ht="13.5" thickBot="1" x14ac:dyDescent="0.25">
      <c r="A292" s="40"/>
      <c r="B292" s="41" t="s">
        <v>187</v>
      </c>
      <c r="C292" s="42"/>
      <c r="D292" s="42"/>
      <c r="E292" s="43"/>
      <c r="F292" s="67"/>
      <c r="G292" s="42" t="s">
        <v>9</v>
      </c>
      <c r="H292" s="52">
        <f>+SUM(H291,H289,H287,H285,H283)</f>
        <v>0</v>
      </c>
    </row>
    <row r="293" spans="1:8" ht="13.5" thickBot="1" x14ac:dyDescent="0.25">
      <c r="B293" s="10"/>
    </row>
    <row r="294" spans="1:8" ht="13.5" thickBot="1" x14ac:dyDescent="0.25">
      <c r="A294" s="40"/>
      <c r="B294" s="41" t="s">
        <v>188</v>
      </c>
      <c r="C294" s="42"/>
      <c r="D294" s="42"/>
      <c r="E294" s="43"/>
      <c r="F294" s="43"/>
      <c r="G294" s="42"/>
      <c r="H294" s="52"/>
    </row>
    <row r="295" spans="1:8" ht="41.25" customHeight="1" x14ac:dyDescent="0.2">
      <c r="A295" s="3" t="s">
        <v>0</v>
      </c>
      <c r="B295" s="13" t="s">
        <v>176</v>
      </c>
      <c r="C295" s="6"/>
      <c r="D295" s="6"/>
      <c r="E295" s="17"/>
      <c r="F295" s="17"/>
    </row>
    <row r="296" spans="1:8" x14ac:dyDescent="0.2">
      <c r="A296" s="3"/>
      <c r="B296" s="13"/>
      <c r="C296" s="6" t="s">
        <v>166</v>
      </c>
      <c r="D296" s="6">
        <v>1</v>
      </c>
      <c r="E296" s="6" t="s">
        <v>8</v>
      </c>
      <c r="F296" s="65"/>
      <c r="G296" s="22" t="s">
        <v>9</v>
      </c>
      <c r="H296" s="51">
        <f>+F296*D296</f>
        <v>0</v>
      </c>
    </row>
    <row r="297" spans="1:8" ht="43.5" customHeight="1" x14ac:dyDescent="0.2">
      <c r="A297" s="3" t="s">
        <v>10</v>
      </c>
      <c r="B297" s="13" t="s">
        <v>177</v>
      </c>
      <c r="C297" s="6"/>
      <c r="D297" s="6"/>
      <c r="E297" s="19"/>
      <c r="F297" s="19"/>
    </row>
    <row r="298" spans="1:8" x14ac:dyDescent="0.2">
      <c r="A298" s="3"/>
      <c r="B298" s="13"/>
      <c r="C298" s="6" t="s">
        <v>166</v>
      </c>
      <c r="D298" s="6">
        <v>1</v>
      </c>
      <c r="E298" s="6" t="s">
        <v>8</v>
      </c>
      <c r="F298" s="65"/>
      <c r="G298" s="22" t="s">
        <v>9</v>
      </c>
      <c r="H298" s="51">
        <f>+F298*D298</f>
        <v>0</v>
      </c>
    </row>
    <row r="299" spans="1:8" ht="41.25" customHeight="1" x14ac:dyDescent="0.2">
      <c r="A299" s="3" t="s">
        <v>14</v>
      </c>
      <c r="B299" s="13" t="s">
        <v>178</v>
      </c>
      <c r="C299" s="6"/>
      <c r="D299" s="6"/>
      <c r="E299" s="17"/>
      <c r="F299" s="17"/>
    </row>
    <row r="300" spans="1:8" x14ac:dyDescent="0.2">
      <c r="A300" s="3"/>
      <c r="B300" s="13"/>
      <c r="C300" s="6" t="s">
        <v>166</v>
      </c>
      <c r="D300" s="6">
        <v>1</v>
      </c>
      <c r="E300" s="6" t="s">
        <v>8</v>
      </c>
      <c r="F300" s="65"/>
      <c r="G300" s="22" t="s">
        <v>9</v>
      </c>
      <c r="H300" s="51">
        <f>+F300*D300</f>
        <v>0</v>
      </c>
    </row>
    <row r="301" spans="1:8" ht="21.75" customHeight="1" x14ac:dyDescent="0.2">
      <c r="A301" s="3" t="s">
        <v>19</v>
      </c>
      <c r="B301" s="13" t="s">
        <v>179</v>
      </c>
      <c r="C301" s="6"/>
      <c r="D301" s="6"/>
      <c r="E301" s="17"/>
      <c r="F301" s="17"/>
    </row>
    <row r="302" spans="1:8" x14ac:dyDescent="0.2">
      <c r="A302" s="3"/>
      <c r="B302" s="13"/>
      <c r="C302" s="6" t="s">
        <v>166</v>
      </c>
      <c r="D302" s="6">
        <v>1</v>
      </c>
      <c r="E302" s="6" t="s">
        <v>8</v>
      </c>
      <c r="F302" s="65"/>
      <c r="G302" s="22" t="s">
        <v>9</v>
      </c>
      <c r="H302" s="51">
        <f>+F302*D302</f>
        <v>0</v>
      </c>
    </row>
    <row r="303" spans="1:8" ht="26.25" customHeight="1" x14ac:dyDescent="0.2">
      <c r="A303" s="3" t="s">
        <v>22</v>
      </c>
      <c r="B303" s="13" t="s">
        <v>180</v>
      </c>
      <c r="C303" s="6"/>
      <c r="D303" s="6"/>
      <c r="E303" s="17"/>
      <c r="F303" s="17"/>
    </row>
    <row r="304" spans="1:8" ht="13.5" thickBot="1" x14ac:dyDescent="0.25">
      <c r="A304" s="3"/>
      <c r="B304" s="13"/>
      <c r="C304" s="6" t="s">
        <v>166</v>
      </c>
      <c r="D304" s="6">
        <v>1</v>
      </c>
      <c r="E304" s="6" t="s">
        <v>8</v>
      </c>
      <c r="F304" s="65"/>
      <c r="G304" s="22" t="s">
        <v>9</v>
      </c>
      <c r="H304" s="51">
        <f>+F304*D304</f>
        <v>0</v>
      </c>
    </row>
    <row r="305" spans="1:8" ht="18" customHeight="1" thickBot="1" x14ac:dyDescent="0.25">
      <c r="A305" s="40"/>
      <c r="B305" s="41" t="s">
        <v>189</v>
      </c>
      <c r="C305" s="42"/>
      <c r="D305" s="42"/>
      <c r="E305" s="43"/>
      <c r="F305" s="67"/>
      <c r="G305" s="42" t="s">
        <v>9</v>
      </c>
      <c r="H305" s="52">
        <f>+SUM(H304,H302,H300,H298,H296)</f>
        <v>0</v>
      </c>
    </row>
    <row r="306" spans="1:8" s="33" customFormat="1" ht="10.5" customHeight="1" thickBot="1" x14ac:dyDescent="0.25">
      <c r="A306" s="47"/>
      <c r="B306" s="48"/>
      <c r="C306" s="49"/>
      <c r="D306" s="49"/>
      <c r="E306" s="50"/>
      <c r="F306" s="50"/>
      <c r="G306" s="49"/>
      <c r="H306" s="62"/>
    </row>
    <row r="307" spans="1:8" ht="18" customHeight="1" thickBot="1" x14ac:dyDescent="0.25">
      <c r="A307" s="40" t="s">
        <v>103</v>
      </c>
      <c r="B307" s="41" t="s">
        <v>204</v>
      </c>
      <c r="C307" s="42"/>
      <c r="D307" s="42"/>
      <c r="E307" s="43"/>
      <c r="F307" s="43"/>
      <c r="G307" s="42" t="s">
        <v>9</v>
      </c>
      <c r="H307" s="52">
        <f>+SUM(H305,H292,H279,H261,H255,H231,H215,H196,H172)</f>
        <v>0</v>
      </c>
    </row>
    <row r="310" spans="1:8" x14ac:dyDescent="0.2">
      <c r="A310" s="73"/>
      <c r="B310" s="74" t="s">
        <v>203</v>
      </c>
      <c r="C310" s="73"/>
    </row>
    <row r="311" spans="1:8" x14ac:dyDescent="0.2">
      <c r="A311" s="73" t="s">
        <v>29</v>
      </c>
      <c r="B311" s="68" t="s">
        <v>183</v>
      </c>
      <c r="C311" s="75">
        <f>+H40</f>
        <v>0</v>
      </c>
      <c r="F311" s="20">
        <f>H40</f>
        <v>0</v>
      </c>
    </row>
    <row r="312" spans="1:8" x14ac:dyDescent="0.2">
      <c r="A312" s="73" t="s">
        <v>41</v>
      </c>
      <c r="B312" s="68" t="s">
        <v>186</v>
      </c>
      <c r="C312" s="75">
        <f>+H64</f>
        <v>0</v>
      </c>
      <c r="F312" s="20">
        <f>H64</f>
        <v>0</v>
      </c>
    </row>
    <row r="313" spans="1:8" s="33" customFormat="1" x14ac:dyDescent="0.2">
      <c r="A313" s="73" t="s">
        <v>43</v>
      </c>
      <c r="B313" s="68" t="s">
        <v>44</v>
      </c>
      <c r="C313" s="75">
        <f>+H77</f>
        <v>0</v>
      </c>
      <c r="D313" s="22"/>
      <c r="F313" s="33">
        <v>0</v>
      </c>
      <c r="G313" s="22"/>
      <c r="H313" s="51"/>
    </row>
    <row r="314" spans="1:8" x14ac:dyDescent="0.2">
      <c r="A314" s="73" t="s">
        <v>54</v>
      </c>
      <c r="B314" s="68" t="s">
        <v>55</v>
      </c>
      <c r="C314" s="75">
        <f>+H108</f>
        <v>0</v>
      </c>
      <c r="F314" s="20">
        <f>H108</f>
        <v>0</v>
      </c>
    </row>
    <row r="315" spans="1:8" x14ac:dyDescent="0.2">
      <c r="A315" s="73" t="s">
        <v>72</v>
      </c>
      <c r="B315" s="68" t="s">
        <v>73</v>
      </c>
      <c r="C315" s="75">
        <f>+H134</f>
        <v>0</v>
      </c>
      <c r="F315" s="20">
        <f>H134</f>
        <v>0</v>
      </c>
    </row>
    <row r="316" spans="1:8" x14ac:dyDescent="0.2">
      <c r="A316" s="73" t="s">
        <v>87</v>
      </c>
      <c r="B316" s="68" t="s">
        <v>88</v>
      </c>
      <c r="C316" s="75">
        <f>+H162</f>
        <v>0</v>
      </c>
      <c r="F316" s="20">
        <f>H162</f>
        <v>0</v>
      </c>
    </row>
    <row r="317" spans="1:8" x14ac:dyDescent="0.2">
      <c r="A317" s="73" t="s">
        <v>103</v>
      </c>
      <c r="B317" s="68" t="s">
        <v>104</v>
      </c>
      <c r="C317" s="75">
        <f>+H307</f>
        <v>0</v>
      </c>
      <c r="F317" s="20">
        <f>H307</f>
        <v>0</v>
      </c>
    </row>
    <row r="318" spans="1:8" x14ac:dyDescent="0.2">
      <c r="A318" s="22"/>
    </row>
    <row r="319" spans="1:8" x14ac:dyDescent="0.2">
      <c r="A319" s="22"/>
      <c r="B319" s="68" t="s">
        <v>205</v>
      </c>
      <c r="C319" s="73">
        <f>+SUM(C310:C317)</f>
        <v>0</v>
      </c>
      <c r="F319" s="20">
        <f>SUM(F311:F318)</f>
        <v>0</v>
      </c>
    </row>
    <row r="320" spans="1:8" s="33" customFormat="1" x14ac:dyDescent="0.2">
      <c r="A320" s="22"/>
      <c r="B320" s="68" t="s">
        <v>213</v>
      </c>
      <c r="C320" s="73"/>
      <c r="D320" s="22"/>
      <c r="G320" s="22"/>
      <c r="H320" s="51"/>
    </row>
    <row r="321" spans="1:3" x14ac:dyDescent="0.2">
      <c r="A321" s="22"/>
      <c r="B321" s="68" t="s">
        <v>214</v>
      </c>
      <c r="C321" s="73"/>
    </row>
    <row r="322" spans="1:3" x14ac:dyDescent="0.2">
      <c r="B322" s="68" t="s">
        <v>206</v>
      </c>
      <c r="C322" s="73"/>
    </row>
    <row r="323" spans="1:3" x14ac:dyDescent="0.2">
      <c r="B323" s="68" t="s">
        <v>215</v>
      </c>
      <c r="C323" s="73"/>
    </row>
    <row r="324" spans="1:3" x14ac:dyDescent="0.2">
      <c r="B324" s="68" t="s">
        <v>212</v>
      </c>
      <c r="C324" s="73"/>
    </row>
    <row r="325" spans="1:3" x14ac:dyDescent="0.2">
      <c r="B325" s="68" t="s">
        <v>207</v>
      </c>
      <c r="C325" s="73"/>
    </row>
  </sheetData>
  <mergeCells count="50">
    <mergeCell ref="H120:H121"/>
    <mergeCell ref="G120:G121"/>
    <mergeCell ref="H126:H127"/>
    <mergeCell ref="A130:A132"/>
    <mergeCell ref="C130:C132"/>
    <mergeCell ref="D130:D132"/>
    <mergeCell ref="E130:E132"/>
    <mergeCell ref="G130:G132"/>
    <mergeCell ref="H130:H132"/>
    <mergeCell ref="A126:A127"/>
    <mergeCell ref="C126:C127"/>
    <mergeCell ref="D126:D127"/>
    <mergeCell ref="E126:E127"/>
    <mergeCell ref="G126:G127"/>
    <mergeCell ref="F126:F127"/>
    <mergeCell ref="C120:C121"/>
    <mergeCell ref="H117:H118"/>
    <mergeCell ref="A105:A106"/>
    <mergeCell ref="F117:F118"/>
    <mergeCell ref="E123:E124"/>
    <mergeCell ref="G123:G124"/>
    <mergeCell ref="H123:H124"/>
    <mergeCell ref="C123:C124"/>
    <mergeCell ref="A117:A118"/>
    <mergeCell ref="C117:C118"/>
    <mergeCell ref="D117:D118"/>
    <mergeCell ref="D123:D124"/>
    <mergeCell ref="A123:A124"/>
    <mergeCell ref="E117:E118"/>
    <mergeCell ref="D120:D121"/>
    <mergeCell ref="F120:F121"/>
    <mergeCell ref="E120:E121"/>
    <mergeCell ref="J69:J70"/>
    <mergeCell ref="K69:K70"/>
    <mergeCell ref="A82:A83"/>
    <mergeCell ref="C82:C83"/>
    <mergeCell ref="I80:K80"/>
    <mergeCell ref="J71:J72"/>
    <mergeCell ref="K71:K72"/>
    <mergeCell ref="A71:A72"/>
    <mergeCell ref="C71:C72"/>
    <mergeCell ref="D71:D72"/>
    <mergeCell ref="F130:F132"/>
    <mergeCell ref="A69:A70"/>
    <mergeCell ref="C69:C70"/>
    <mergeCell ref="D69:D70"/>
    <mergeCell ref="D107:E107"/>
    <mergeCell ref="F107:G107"/>
    <mergeCell ref="G117:G118"/>
    <mergeCell ref="F123:F1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</dc:creator>
  <cp:lastModifiedBy>Šanin Gedri-Krelja</cp:lastModifiedBy>
  <dcterms:created xsi:type="dcterms:W3CDTF">2020-03-05T08:07:22Z</dcterms:created>
  <dcterms:modified xsi:type="dcterms:W3CDTF">2022-12-06T10:33:38Z</dcterms:modified>
</cp:coreProperties>
</file>