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C:\Users\Dell\Desktop\"/>
    </mc:Choice>
  </mc:AlternateContent>
  <xr:revisionPtr revIDLastSave="0" documentId="13_ncr:1_{A9602E09-CD91-48A0-A4CE-B88727CB9DC1}" xr6:coauthVersionLast="47" xr6:coauthVersionMax="47" xr10:uidLastSave="{00000000-0000-0000-0000-000000000000}"/>
  <workbookProtection workbookAlgorithmName="SHA-512" workbookHashValue="UDcpleIEI3AmqVEParRApAjNtMVNBNnAuimWR2gHGVaea6NzvxJIl9JMwFU8ZKW2lSdOG1f3ArHI/n8arfz+Lw==" workbookSaltValue="ZU0z5YCYLrfowGoe8VGVqA==" workbookSpinCount="100000" lockStructure="1"/>
  <bookViews>
    <workbookView xWindow="28680" yWindow="-120" windowWidth="29040" windowHeight="17640" activeTab="3" xr2:uid="{00000000-000D-0000-FFFF-FFFF00000000}"/>
  </bookViews>
  <sheets>
    <sheet name="Opći uvjeti" sheetId="4" r:id="rId1"/>
    <sheet name="KRLEŽINA_1" sheetId="9" r:id="rId2"/>
    <sheet name="KRLEŽINA_2" sheetId="10" r:id="rId3"/>
    <sheet name="KRLEŽINA_3" sheetId="11" r:id="rId4"/>
    <sheet name="KRLEŽINA_4" sheetId="12" r:id="rId5"/>
    <sheet name="MONVIDAL 1" sheetId="13" r:id="rId6"/>
    <sheet name="JN 23-22_RECAP" sheetId="8" r:id="rId7"/>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4" i="8" l="1"/>
  <c r="C12" i="8"/>
  <c r="C10" i="8"/>
  <c r="C9" i="8"/>
  <c r="C8" i="8"/>
  <c r="C7" i="8"/>
  <c r="C6" i="8"/>
  <c r="F11" i="13"/>
  <c r="F20" i="13" s="1"/>
  <c r="F79" i="13" s="1"/>
  <c r="F12" i="13"/>
  <c r="F13" i="13"/>
  <c r="F14" i="13"/>
  <c r="F15" i="13"/>
  <c r="F16" i="13"/>
  <c r="F18" i="13"/>
  <c r="F26" i="13"/>
  <c r="F29" i="13" s="1"/>
  <c r="F80" i="13" s="1"/>
  <c r="F27" i="13"/>
  <c r="F37" i="13"/>
  <c r="F38" i="13"/>
  <c r="F39" i="13"/>
  <c r="F47" i="13" s="1"/>
  <c r="F81" i="13" s="1"/>
  <c r="F40" i="13"/>
  <c r="F41" i="13"/>
  <c r="F42" i="13"/>
  <c r="F43" i="13"/>
  <c r="F44" i="13"/>
  <c r="F45" i="13"/>
  <c r="F54" i="13"/>
  <c r="F62" i="13" s="1"/>
  <c r="F82" i="13" s="1"/>
  <c r="F55" i="13"/>
  <c r="F56" i="13"/>
  <c r="F58" i="13"/>
  <c r="F59" i="13"/>
  <c r="F60" i="13"/>
  <c r="F68" i="13"/>
  <c r="F70" i="13"/>
  <c r="F83" i="13"/>
  <c r="F85" i="13" l="1"/>
  <c r="F95" i="13" s="1"/>
  <c r="F11" i="12"/>
  <c r="F12" i="12"/>
  <c r="F13" i="12"/>
  <c r="F14" i="12"/>
  <c r="F22" i="12" s="1"/>
  <c r="F81" i="12" s="1"/>
  <c r="F87" i="12" s="1"/>
  <c r="F99" i="12" s="1"/>
  <c r="F15" i="12"/>
  <c r="F16" i="12"/>
  <c r="F18" i="12"/>
  <c r="F20" i="12"/>
  <c r="F28" i="12"/>
  <c r="F29" i="12"/>
  <c r="F31" i="12"/>
  <c r="F39" i="12"/>
  <c r="F40" i="12"/>
  <c r="F47" i="12" s="1"/>
  <c r="F83" i="12" s="1"/>
  <c r="F41" i="12"/>
  <c r="F42" i="12"/>
  <c r="F43" i="12"/>
  <c r="F44" i="12"/>
  <c r="F45" i="12"/>
  <c r="F54" i="12"/>
  <c r="F62" i="12" s="1"/>
  <c r="F84" i="12" s="1"/>
  <c r="F55" i="12"/>
  <c r="F56" i="12"/>
  <c r="F58" i="12"/>
  <c r="F59" i="12"/>
  <c r="F60" i="12"/>
  <c r="F68" i="12"/>
  <c r="F70" i="12"/>
  <c r="F85" i="12" s="1"/>
  <c r="F82" i="12"/>
  <c r="F96" i="13" l="1"/>
  <c r="F97" i="13"/>
  <c r="F100" i="12"/>
  <c r="F101" i="12"/>
  <c r="F11" i="11"/>
  <c r="F20" i="11" s="1"/>
  <c r="F92" i="11" s="1"/>
  <c r="F99" i="11" s="1"/>
  <c r="F109" i="11" s="1"/>
  <c r="F12" i="11"/>
  <c r="F13" i="11"/>
  <c r="F14" i="11"/>
  <c r="F15" i="11"/>
  <c r="F16" i="11"/>
  <c r="F18" i="11"/>
  <c r="F26" i="11"/>
  <c r="F28" i="11" s="1"/>
  <c r="F93" i="11" s="1"/>
  <c r="F36" i="11"/>
  <c r="F37" i="11"/>
  <c r="F38" i="11"/>
  <c r="F39" i="11"/>
  <c r="F48" i="11" s="1"/>
  <c r="F94" i="11" s="1"/>
  <c r="F40" i="11"/>
  <c r="F42" i="11"/>
  <c r="F43" i="11"/>
  <c r="F44" i="11"/>
  <c r="F45" i="11"/>
  <c r="F46" i="11"/>
  <c r="F55" i="11"/>
  <c r="F66" i="11" s="1"/>
  <c r="F95" i="11" s="1"/>
  <c r="F56" i="11"/>
  <c r="F57" i="11"/>
  <c r="F59" i="11"/>
  <c r="F60" i="11"/>
  <c r="F62" i="11"/>
  <c r="F63" i="11"/>
  <c r="F64" i="11"/>
  <c r="F72" i="11"/>
  <c r="F74" i="11"/>
  <c r="F80" i="11"/>
  <c r="F83" i="11" s="1"/>
  <c r="F97" i="11" s="1"/>
  <c r="F81" i="11"/>
  <c r="F96" i="11"/>
  <c r="F110" i="11" l="1"/>
  <c r="F111" i="11" s="1"/>
  <c r="F11" i="10"/>
  <c r="F12" i="10"/>
  <c r="F13" i="10"/>
  <c r="F14" i="10"/>
  <c r="F15" i="10"/>
  <c r="F21" i="10" s="1"/>
  <c r="F78" i="10" s="1"/>
  <c r="F84" i="10" s="1"/>
  <c r="F96" i="10" s="1"/>
  <c r="F16" i="10"/>
  <c r="F18" i="10"/>
  <c r="F19" i="10"/>
  <c r="F27" i="10"/>
  <c r="F28" i="10"/>
  <c r="F30" i="10"/>
  <c r="F38" i="10"/>
  <c r="F39" i="10"/>
  <c r="F47" i="10" s="1"/>
  <c r="F80" i="10" s="1"/>
  <c r="F40" i="10"/>
  <c r="F41" i="10"/>
  <c r="F42" i="10"/>
  <c r="F43" i="10"/>
  <c r="F44" i="10"/>
  <c r="F45" i="10"/>
  <c r="F54" i="10"/>
  <c r="F59" i="10" s="1"/>
  <c r="F81" i="10" s="1"/>
  <c r="F55" i="10"/>
  <c r="F56" i="10"/>
  <c r="F57" i="10"/>
  <c r="F65" i="10"/>
  <c r="F67" i="10"/>
  <c r="F79" i="10"/>
  <c r="F82" i="10"/>
  <c r="F97" i="10" l="1"/>
  <c r="F98" i="10"/>
  <c r="F11" i="9"/>
  <c r="F12" i="9"/>
  <c r="F21" i="9" s="1"/>
  <c r="F78" i="9" s="1"/>
  <c r="F84" i="9" s="1"/>
  <c r="F94" i="9" s="1"/>
  <c r="F13" i="9"/>
  <c r="F14" i="9"/>
  <c r="F15" i="9"/>
  <c r="F16" i="9"/>
  <c r="F18" i="9"/>
  <c r="F19" i="9"/>
  <c r="F27" i="9"/>
  <c r="F31" i="9" s="1"/>
  <c r="F79" i="9" s="1"/>
  <c r="F28" i="9"/>
  <c r="F29" i="9"/>
  <c r="F39" i="9"/>
  <c r="F40" i="9"/>
  <c r="F41" i="9"/>
  <c r="F42" i="9"/>
  <c r="F48" i="9" s="1"/>
  <c r="F80" i="9" s="1"/>
  <c r="F43" i="9"/>
  <c r="F44" i="9"/>
  <c r="F45" i="9"/>
  <c r="F46" i="9"/>
  <c r="F55" i="9"/>
  <c r="F56" i="9"/>
  <c r="F61" i="9" s="1"/>
  <c r="F81" i="9" s="1"/>
  <c r="F57" i="9"/>
  <c r="F58" i="9"/>
  <c r="F59" i="9"/>
  <c r="F67" i="9"/>
  <c r="F69" i="9"/>
  <c r="F82" i="9"/>
  <c r="F95" i="9" l="1"/>
  <c r="F96" i="9" s="1"/>
  <c r="C16" i="8" l="1"/>
</calcChain>
</file>

<file path=xl/sharedStrings.xml><?xml version="1.0" encoding="utf-8"?>
<sst xmlns="http://schemas.openxmlformats.org/spreadsheetml/2006/main" count="728" uniqueCount="180">
  <si>
    <t xml:space="preserve">TROŠKOVNIK </t>
  </si>
  <si>
    <t>I.</t>
  </si>
  <si>
    <t>PRIPREMNI RADOVI</t>
  </si>
  <si>
    <t>1.</t>
  </si>
  <si>
    <t>Mjerenje, trasiranje i obilježavanje pozicije kontejnera prema projektu prije početka radova. Tokom radova vršiti sva potrebna mjerenja i radove radi prijenosa podataka iz projekta na teren, i obrnuto (nanosna skela uključena u cijenu). U jediničnu cijenu uključen je sav potreban materijal i rad. Obračun komplet radova.</t>
  </si>
  <si>
    <t>kpl</t>
  </si>
  <si>
    <t>2.</t>
  </si>
  <si>
    <t>Provedba privremene regulacije prometa za potrebe izvođenja radova. Rad uključuje postavu privremene prometne signalizacije prema projektu privremene regulacije prometa prije početka radova, održavanje i obnavljanje u toku radova te uklanjanje po završetku radova i vraćanje postojeće prometne regulacije u prvobitno stanje. Projekt privremene regulacije prometa i sve potrebne dozvole su obveza i u režiji Investitora! Svi troškovi faznosti uključeni su u jediničnu cijenu. Svi troškovi prilaza i devijacija u toku radova, te svi troškovi dovođenja uzurpiranih površina u prvobitno stanje po završetku radova uključeni su u jediničnu cijenu. U jediničnu cijenu uključen je sav potreban rad i materijal. Obračun komplet radova.</t>
  </si>
  <si>
    <t>3.</t>
  </si>
  <si>
    <t>Ograđivanje gradilišta u skladu s propisima ZNR. Rad uključuje postavu lagane metalne ograde visine 2 m prije početka radova, održavanje i obnavljanje u toku radova te demontažu po završetku radova. Ograda tipska, segmentna, sidrenje montažnim betonskim blokovima, segmente međusobno povezati spojnicama. Ogradu osigurati dodatnim utezima protiv prevrtanja. U jediničnu cijenu uključen je sav potreban rad i materijal. 
Obračun po m` ograđenog gradilišta.</t>
  </si>
  <si>
    <t>m`</t>
  </si>
  <si>
    <t>4.</t>
  </si>
  <si>
    <t>Lociranje i obilježavanje instalacija unutar zahvata te neposredno u blizini zahvata prije početka radova. Rad vrši nadležna služba ili od nje ovlaštena osoba. Oznake propisno osigurati i održavati u toku radova, te prema potrebi obnoviti, a što je uključeno u jediničnu cijenu. U suradnji s nadležnim službama potrebno je sagledati stanje i definirati mjere zaštite postojećih instalacija te eventualna potrebna prelaganja. U jediničnu cijenu uključen je sav potreban materijal i rad te svi troškovi rada i nadzora nadležnih službi. Obračun komplet rada.</t>
  </si>
  <si>
    <t>5.</t>
  </si>
  <si>
    <t>6.</t>
  </si>
  <si>
    <t>Uklanjanje i premještanje komunalnih instalacija. Ovaj rad obuhvaća uklanjanje ili premještanje postojećih komunalnih i drugih instalacija, kao što su zračni i podzemni vodovi električne energije, plinovodi, naftovodi, telefonski vodovi, toplovodi, vodovodi, kanalizacija i drugo, osim uklanjanja temelja ili dijelova objekata postojećih instalacija od masivnog materijala. Izmještanje instalacija postojeće komunalne mreže. U stavci su uključeni građevinski radovi - Iskop kanala (dubine 1,00 m i širine do 60 cm) s utovarom i odvozom svog materijala na propisno odlagalište po izboru izvođača, bez obzira na udaljenost, izrada posteljice debljine 10 cm od pijeska frakcije 0-4 mm, , oblaganje cjevovoda pijeskom do nadsloja 15 cm te zatrpavanje kanala granuliranim kamenim materijalom (tamponom) frakcije 0-63 mm, kao i sva potrebna ispitivanja. Duž cjevovoda položiti odgovarajuću traku upozorenja.</t>
  </si>
  <si>
    <t/>
  </si>
  <si>
    <t>7.</t>
  </si>
  <si>
    <t>Doprema i ugradnja polupodzemnih spremnika.
Stavkom je obuhvaćen ukrcaj, dovoz, iskrcaj i ugradnja bačvi ( polupodzmenih spremnika ) na lokaciju ugradnje sa lokacije Valmade ( skladište Naručitelja ). Obračun po komadu.</t>
  </si>
  <si>
    <t>kom</t>
  </si>
  <si>
    <t>PRIPREMNI RADOVI UKUPNO Kn</t>
  </si>
  <si>
    <t>II.</t>
  </si>
  <si>
    <t>ZEMLJANI RADOVI</t>
  </si>
  <si>
    <t>Kombinirani strojno-ručni iskop građevne jame za ugradnju polupodzemnih spremnika. Iskop se vrši u tlu bez obzira na kategoriju, u svemu točno prema projektiranim kotama i nagibima te prema zahtjevima nadzornog inženjera. Sav iskopani materijal utovariti i odvesti na propisno odlagalište po izboru izvođača, bez obzira na udaljenost. Sva potrebna podupiranja i razupiranja te sve zaštitno sigurnosne mjere uključene u jediničnu cijenu. Prilikom iskopa potrebno je vršiti stalnu kontrolu nivelirom. U slučaju prekopa izvršit će se nasipavanje granuliranim kamenim materijalom (tamponom) frakcije 0-63 mm do projektirane kote, sve o trošku izvođača.</t>
  </si>
  <si>
    <t>Rad vršiti na način da se ne ugroze postojeći objekti, građevine i instalacije. Na mjestima križanja i u neposrednoj blizini postojećih instalacija vršiti pažljivi ručni iskop kako ne bi došlo do oštećenja. U toku radova osigurati adekvatnu odvodnju i crpljenje vode (podzemne i oborinske) te suhe uvjete za rad. Svi troškovi otežanog rada uključeni su u jediničnu cijenu. Jedinična cijena uključuje sav potreban materijal, rad, strojeve i opremu. Obračun po m3 iskopa u sraslom stanju prema projektiranim idealnim mjerama. Svi viškovi u odnosu na projektirane idealne mjere uključeni su u jediničnu cijenu.</t>
  </si>
  <si>
    <t>a)</t>
  </si>
  <si>
    <t>strojni iskop 70%</t>
  </si>
  <si>
    <t>m3</t>
  </si>
  <si>
    <t>b)</t>
  </si>
  <si>
    <t>ručni iskop 30%</t>
  </si>
  <si>
    <t>Planiranje i zbijanje dna građevne jame u svemu točno prema kotama i nagibima iz projekta te prema zahtjevima nadzornog inženjera. Tražena ravnost +/- 3 cm/4 m. Tražena zbijenost Ms&gt;25 MN/m2. U slučaju tla stijene vršiti čišćenje dna kanala do čvrste podloge. Kada zbog slabonosivog tla nije moguće postići traženu zbijenost u dnu kanala, potrebno je izvršiti zamjenu sloja tla u svemu prema uputama nadzornog inženjera. Zamjena sloja slabonosivog tla će se u tom slučaju obračunati u ugovornim stavkama za iskop i zatrpavanje. Jedinična cijena uključuje sav potreban materijal, rad, strojeve i opremu. Obračun po m2 uređenog dna građevne jame prema projektiranim idealnim mjerama. Svi viškovi u odnosu na projektirane idealne mjere uključeni su u jediničnu cijenu.</t>
  </si>
  <si>
    <t>m2</t>
  </si>
  <si>
    <t>Izrada podložnog sloja za AB ploču debljine 15 cm od granuliranog kamenog materijala (tampona) frakcije 0-63 mm, s uključenim planiranjem i strojnim zbijanjem u slojevima. Svojstva granuliranog kamenog materijala u skladu s OTU 5-01. Tražena zbijenost mjereno na vrhu izvedenog sloja Ms&gt;60 MN/m2. Tražena ravnost izvedenog sloja +/- 1 cm/4m. Dozvoljeno odstupanje visine izvedenog sloja u odnosu na projektiranu visinu +/- 1 cm. Jedinična cijena uključuje sav potreban materijal, rad, strojeve i opremu. Obračun po m3 izrađenog nosivog sloja u zbijenom stanju u svemu prema projektiranim idealnim mjerama. Svi viškovi u odnosu na projektirane idealne mjere uključeni su u jediničnu cijenu.</t>
  </si>
  <si>
    <t>Zasipavanje oko polupodzemnih spremnika nakon ugradnje istih kamenim agregatom 4-8 mm ("rizlom"). Zatrpavanje vršiti pažljivo ručno, naizmjenično u slojevima s svake strane da ne dođe do destabiliacije ugrađenih spremnika, na način da se popune sve praznine između spremnika. Jedinična cijena uključuje sav potreban materijal, rad, strojeve i opremu. Obračun po m3 izrađenog nosivog sloja u zbijenom stanju u svemu prema projektiranim idealnim mjerama. Svi viškovi u odnosu na projektirane idealne mjere uključeni su u jediničnu cijenu.</t>
  </si>
  <si>
    <t>Nasipavanje završnog sloja debljine 20 cm u zelenim površinama plodnom zemljom s uključenim planiranjem površine te gnojenje, sjetva trave i obilno zalijevanje, sve prema nagibima iz projekta.Plodna zemlja mora biti kvalitetna i čista, bez primjesa kamenja, korova i ostalih nečistoća. U jediničnu cijenu uključenja njega i zalijevanje trave do primopredaje. U slučaju neuspjele sjetve ili sušenja trave izvršit će se ponovna sjetva o trošku Izvođača. Po završetku radova sve okolne i uzurpirane površine očistiti i dovesti u prvobitno stanje, a što je uključeno u jediničnu cijenu. Jedinična cijena uključuje sav potreban materijal i rad. Obračun po m2 uređenih zelenih površina.</t>
  </si>
  <si>
    <t>ZEMLJANI RADOVI UKUPNO Kn</t>
  </si>
  <si>
    <t>III.</t>
  </si>
  <si>
    <t>BETONSKI I ARMIRANO BETONSKI RADOVI</t>
  </si>
  <si>
    <t>Izrada armiranobetonske temeljne ploče debljine 10 cm, u svemu prema projektiranim detljima. Ploča se izvodi od betona klase C25/30 XC2 u potrebnoj oplati. Radove vršiti uz primjenu svih propisanih zaštitno-sigurnosnih mjera. Ploča se armira u donjoj zoni armaturnom mrežom Q 257, a koja je obrađena u zasebnoj stavci. Jedinična cijena uključuje sav potreban rad, materijal, strojeve i opremu te sve potrebne skele i podupore. Obračun po m3 izrađene temeljne ploče te po m2 oplate.</t>
  </si>
  <si>
    <t>temeljna ploča od betona klase C25/30</t>
  </si>
  <si>
    <t>Oplata</t>
  </si>
  <si>
    <t>Izrada armiranobetonske završne ploče debljine 10 cm oko polupodzemnih spremnika, u svemu prema projektiranim detljima. Ploča se izvodi od betona klase C25/30 XC2 bez oplate, između ugrađenih rubnjaka, a koji su obrađeni u zasebnoj stavci. završna obrada betona mineralnim posipom u obradom teksture četkama u valovitom uzorku radi osiguranja protukliznosti. Radove vršiti uz primjenu svih propisanih zaštitno-sigurnosnih mjera. Ploča se armira u donjoj zoni armaturnom mrežom Q 188, a koja je obrađena u zasebnoj stavci. Jedinična cijena uključuje sav potreban rad, materijal, strojeve i opremu te sve potrebne skele i podupore. Obračun po m3 izrađene završne ploče.</t>
  </si>
  <si>
    <t>Dobava, doprema i montaža betonskih rubnjaka pravokutnog poprečnog presjeka dim. 8/20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 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</si>
  <si>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m1</t>
  </si>
  <si>
    <t>BETONSKI I ARMIRANO BETONSKI RADOVI UKUPNO Kn</t>
  </si>
  <si>
    <t>IV.</t>
  </si>
  <si>
    <t>ARMIRAČKI RADOVI</t>
  </si>
  <si>
    <t>kg</t>
  </si>
  <si>
    <t>ARMIRAČKI RADOVI UKUPNO Kn</t>
  </si>
  <si>
    <t>REKAPITULACIJA SVEUKUPNO</t>
  </si>
  <si>
    <t>SVEUKUPNO Kn</t>
  </si>
  <si>
    <t>OBRAČUN POREZA NA DODANU VRIJEDNOST</t>
  </si>
  <si>
    <t>Osnovica za obračun poreza na dodanu vrijednost</t>
  </si>
  <si>
    <t>Porez na dodanu vrijednost 25%</t>
  </si>
  <si>
    <t>Ukupna vrijednost s porezom Kn</t>
  </si>
  <si>
    <t>OPĆI I POSEBNI UVJETI</t>
  </si>
  <si>
    <t>Općenito</t>
  </si>
  <si>
    <t>Sve odredbe ovih općih i posebnih uvjeta sastavni su dio troškovnika i ugovora sklopljenog između izvođača i Naručitelja.</t>
  </si>
  <si>
    <t>U svim stavkama ugovornog troškovnika podrazumjeva se izvođenje svake pozicije prema opisu i nacrtima iz projekta, opisu iz troškovnika, važećim tehničkim propisima, normama i uputama Nadzornog inženjera.</t>
  </si>
  <si>
    <t>Izvođač je dužan prije izrade ponude obići trasu projektirane građevine i utvrditi stvarno stanje na terenu, te na osnovu istog dati ponudu za kompletan posao kroz jedinične cijene stavaka ovog troškovnika, bez naknadnog zahtjeva dodatnih radova ili viška radova.</t>
  </si>
  <si>
    <t>Izvođač je dužan pridržavati se važeće zakonske regulative, tehničkih propisa, normi, odredbi navedenih projektom i odredbi navedenih općih i tehničkih uvjeta za sve radove predviđene troškovnikom i za sve radove koji se naknadno odrede na gradilištu kao dodatni radovi nepredviđeni troškovnikom, a koji su neophodni za dovršenje građevine.</t>
  </si>
  <si>
    <t>U slučajevima potrebe izmjena ili dopuna projekta ili njihovih dijelova, odluku o navedenom donosit će sporazumno projektant, Nadzorni inženjer kao predstavnik Naručitelja i predstavnik Izvođača radova, i te izmjene unosit će se u građevinski dnevnik.</t>
  </si>
  <si>
    <t>Prije početka radova Izvođač je dužan izraditi terminski plan – stepenasti Gantov ili mrežni plan, odnosno vremenski financijski plan izgradnje i u skladu s njime pristupiti izvođenju radova.</t>
  </si>
  <si>
    <t>Terminski plan je sastavni dio ugovora i pomoću njega Nadzorni inženjer i Naručitelj imaju uvid u izvršenje radova i ispunjavanje rokova.</t>
  </si>
  <si>
    <t>Izvođač je dužan voditi građevinski dnevnik u toku radova za cijelu građevinu, od dana početka radova do dana završetka građenja, u skladu s propisom koji reguliraju obrazac, uvjete i način vođenja građevinskog dnevnika.</t>
  </si>
  <si>
    <t>Ugovorna cijena</t>
  </si>
  <si>
    <t>Jedinične cijene iznesene ugovornim troškovnikom uključuju;</t>
  </si>
  <si>
    <r>
      <t>-</t>
    </r>
    <r>
      <rPr>
        <sz val="10"/>
        <color theme="1"/>
        <rFont val="Times New Roman"/>
        <family val="1"/>
      </rPr>
      <t> </t>
    </r>
    <r>
      <rPr>
        <sz val="10"/>
        <color theme="1"/>
        <rFont val="Calibri"/>
        <family val="2"/>
        <scheme val="minor"/>
      </rPr>
      <t>troškove prijevoza, smještaja i rada radnika</t>
    </r>
  </si>
  <si>
    <r>
      <t>-</t>
    </r>
    <r>
      <rPr>
        <sz val="10"/>
        <color theme="1"/>
        <rFont val="Times New Roman"/>
        <family val="1"/>
      </rPr>
      <t xml:space="preserve"> </t>
    </r>
    <r>
      <rPr>
        <sz val="10"/>
        <color theme="1"/>
        <rFont val="Calibri"/>
        <family val="2"/>
        <scheme val="minor"/>
      </rPr>
      <t>troškove strojeva, sredstava, alata i opreme</t>
    </r>
  </si>
  <si>
    <r>
      <t>-</t>
    </r>
    <r>
      <rPr>
        <sz val="10"/>
        <color theme="1"/>
        <rFont val="Times New Roman"/>
        <family val="1"/>
      </rPr>
      <t xml:space="preserve"> </t>
    </r>
    <r>
      <rPr>
        <sz val="10"/>
        <color theme="1"/>
        <rFont val="Calibri"/>
        <family val="2"/>
        <scheme val="minor"/>
      </rPr>
      <t>troškove ronilačke ekipe i plovila, te sve opreme nužne za vršenje podmorskih radova</t>
    </r>
  </si>
  <si>
    <r>
      <t>-</t>
    </r>
    <r>
      <rPr>
        <sz val="10"/>
        <color theme="1"/>
        <rFont val="Times New Roman"/>
        <family val="1"/>
      </rPr>
      <t> </t>
    </r>
    <r>
      <rPr>
        <sz val="10"/>
        <color theme="1"/>
        <rFont val="Calibri"/>
        <family val="2"/>
        <scheme val="minor"/>
      </rPr>
      <t>troškove nabave, prijevoza, pripreme i obrade materijala</t>
    </r>
  </si>
  <si>
    <r>
      <t>-</t>
    </r>
    <r>
      <rPr>
        <sz val="10"/>
        <color theme="1"/>
        <rFont val="Times New Roman"/>
        <family val="1"/>
      </rPr>
      <t> </t>
    </r>
    <r>
      <rPr>
        <sz val="10"/>
        <color theme="1"/>
        <rFont val="Calibri"/>
        <family val="2"/>
        <scheme val="minor"/>
      </rPr>
      <t>otežane i posebne uvjete rada</t>
    </r>
  </si>
  <si>
    <r>
      <t>-</t>
    </r>
    <r>
      <rPr>
        <sz val="10"/>
        <color theme="1"/>
        <rFont val="Times New Roman"/>
        <family val="1"/>
      </rPr>
      <t> </t>
    </r>
    <r>
      <rPr>
        <sz val="10"/>
        <color theme="1"/>
        <rFont val="Calibri"/>
        <family val="2"/>
        <scheme val="minor"/>
      </rPr>
      <t>troškove uređenja, ograđivanja, obilježavanja, održavanja i čišćenja gradilišta, troškove montaže i demontaže izdvojenih prostora gradilišta, privremenih i stalnih odlagališta, troškove mobilnih ureda, svlačionica, wc-a, kupaonica, skladišta, baraka, pomoćnih prostorija, troškove energenata i sl.</t>
    </r>
  </si>
  <si>
    <r>
      <t>-</t>
    </r>
    <r>
      <rPr>
        <sz val="10"/>
        <color theme="1"/>
        <rFont val="Times New Roman"/>
        <family val="1"/>
      </rPr>
      <t xml:space="preserve"> </t>
    </r>
    <r>
      <rPr>
        <sz val="10"/>
        <color theme="1"/>
        <rFont val="Calibri"/>
        <family val="2"/>
        <scheme val="minor"/>
      </rPr>
      <t>troškove osiguranja pristupa te izrade, održavanja i čišćenja provremenih prometnica, devijacija i komunikacijskih puteva</t>
    </r>
  </si>
  <si>
    <r>
      <t>-</t>
    </r>
    <r>
      <rPr>
        <sz val="10"/>
        <color theme="1"/>
        <rFont val="Times New Roman"/>
        <family val="1"/>
      </rPr>
      <t xml:space="preserve"> </t>
    </r>
    <r>
      <rPr>
        <sz val="10"/>
        <color theme="1"/>
        <rFont val="Calibri"/>
        <family val="2"/>
        <scheme val="minor"/>
      </rPr>
      <t>troškove provedbe zaštite na radu</t>
    </r>
  </si>
  <si>
    <r>
      <t>-</t>
    </r>
    <r>
      <rPr>
        <sz val="10"/>
        <color theme="1"/>
        <rFont val="Times New Roman"/>
        <family val="1"/>
      </rPr>
      <t> </t>
    </r>
    <r>
      <rPr>
        <sz val="10"/>
        <color theme="1"/>
        <rFont val="Calibri"/>
        <family val="2"/>
        <scheme val="minor"/>
      </rPr>
      <t>troškove dokazivanja kvalitete ugrađenih materijala, opreme, postrojenja i radova</t>
    </r>
  </si>
  <si>
    <r>
      <t>-</t>
    </r>
    <r>
      <rPr>
        <sz val="10"/>
        <color theme="1"/>
        <rFont val="Times New Roman"/>
        <family val="1"/>
      </rPr>
      <t> </t>
    </r>
    <r>
      <rPr>
        <sz val="10"/>
        <color theme="1"/>
        <rFont val="Calibri"/>
        <family val="2"/>
        <scheme val="minor"/>
      </rPr>
      <t>troškove zaštite svih susjednih plohe, građevina, objekata, djelova objekata, instalacija i prethodno izvedenih radova na prikladan način u svim fazama radova</t>
    </r>
  </si>
  <si>
    <r>
      <t>-</t>
    </r>
    <r>
      <rPr>
        <sz val="10"/>
        <color theme="1"/>
        <rFont val="Times New Roman"/>
        <family val="1"/>
      </rPr>
      <t> </t>
    </r>
    <r>
      <rPr>
        <sz val="10"/>
        <color theme="1"/>
        <rFont val="Calibri"/>
        <family val="2"/>
        <scheme val="minor"/>
      </rPr>
      <t>troškove vraćanja svih uzurpiranih površina u prvodbitno stanje</t>
    </r>
  </si>
  <si>
    <r>
      <t>-</t>
    </r>
    <r>
      <rPr>
        <sz val="10"/>
        <color theme="1"/>
        <rFont val="Times New Roman"/>
        <family val="1"/>
      </rPr>
      <t> </t>
    </r>
    <r>
      <rPr>
        <sz val="10"/>
        <color theme="1"/>
        <rFont val="Calibri"/>
        <family val="2"/>
        <scheme val="minor"/>
      </rPr>
      <t>režijske troškove, zaradu, takse, poreze i izdatke uvjetovane važećim propisima, te</t>
    </r>
  </si>
  <si>
    <r>
      <t>-</t>
    </r>
    <r>
      <rPr>
        <sz val="10"/>
        <color theme="1"/>
        <rFont val="Times New Roman"/>
        <family val="1"/>
      </rPr>
      <t> </t>
    </r>
    <r>
      <rPr>
        <sz val="10"/>
        <color theme="1"/>
        <rFont val="Calibri"/>
        <family val="2"/>
        <scheme val="minor"/>
      </rPr>
      <t>sve ostale radove i troškove nužne za izvršenje ugovorenog rada</t>
    </r>
  </si>
  <si>
    <t>Obračun</t>
  </si>
  <si>
    <t>Količine iznesene troškovnikom odnose se na jediničnu mjeru izvršenog rada prema opisu iz troškovnika. Za sve radove i količine manje od predviđenih predračunom, za obračun je mjerodavna stvarna količina izvršenih radova, a koja se iskazuje u građevinskoj knjizi.</t>
  </si>
  <si>
    <t xml:space="preserve">Količine radova dokazuju se geodetskom izmjerom prije početka radova, u svim fazama radova i po završetku radova, što je Izvođač dužan uključiti u jedinične cijene iznesene ugovornim troškovnikom i nema pravo na dodatne naknade. </t>
  </si>
  <si>
    <t>Količine radova koje nakon dovršenja radova nije moguće preuzeti neposredno izmjerom, po izvršenju istih preuzima Nadzorni inženjer.</t>
  </si>
  <si>
    <t>Obračun u svim stavkama toškovnika vrši se točno prema mjerama iz projekta i opisu iznesenim ovim troškovnikom.</t>
  </si>
  <si>
    <t>Ukoliko u određenoj stavci nije određen način obračuna ili se u općem opisu ili pojedinoj stavci ne predviđa drugačije, onda su za obračun količina izvršenih radova mjerodavne važeće prosječne norme u građevinarstvu, kako za Izvođača, tako i za Naručitelja.</t>
  </si>
  <si>
    <t>Povećanje količina u odnosu na projektirane količine uzrokovane neravnomjernostima, odstupanjima, neadekvatnom ili specifičnom tehnologijom izvođenja, zarušavanjima, poplavama, nezgodama i nesrećama, te nastale pogreškama ili drugih razloga, neće se priznati već ih je Izvođač dužan ukalkulirati u jedinične cijene iznesene ugovornim troškovnikom i nema pravo na dodatne naknade.</t>
  </si>
  <si>
    <t>Za sve radove i količine manje od predviđenih predračunom, za obračun je mjerodavna stvarna količina izvršenih radova, a koja se iskazuje u građevinskoj knjizi.</t>
  </si>
  <si>
    <t>Nadzorni inženjer i predstavnik Izvođača unosit će u građevinsku knjigu količine radova sa svim potrebnim skicama i izmjerama, te će svojim potpisima jamčiti za njihovu točnost.</t>
  </si>
  <si>
    <t>Tako utvrđeni i evidentirani radovi mogu se uzeti u obzir kod izrade privremenog ili konačnog obračuna radova, odnosno ispostave privremene ili okončane situacije.</t>
  </si>
  <si>
    <t>U slučaj da nastupi potreba za radovima koji nemaju ugovorenu cijenu, Izvođač mora prethodno za iste utvrditi sa Naručiteljem cijenu i uvesti u građevinski dnevnik.</t>
  </si>
  <si>
    <t>Za sve neugovorene radove Izvođač je dužan dostaviti ponudu s analizom cijena izrađenu u skladu s jediničnim cijenama iz ugovornog troškovnika i standardnim noramativima u građevinarstvu na odobrenje Naručitelju.</t>
  </si>
  <si>
    <t>U slučaju konstruktivnih izmjena, zamjena, povećanja ili izostavljanja pojedinih radova iz predračuna, Izvođač je dužan usvojiti iste bez ikakvih primjedbi, ograničenja ili zahtjeva za odštetu sve nastale viškove ili manjkove i izraditi ih po ugovorenim cijenama.</t>
  </si>
  <si>
    <t>Kvaliteta</t>
  </si>
  <si>
    <t>Kod svih radova Izvođač je dužan primjeniti kvalitetnu i stručnu radnu snagu i upotrebljavati kvalitetan materijal, koji u svemu mora odgovarati važećim tehničkim propisima, normama, zahtjevima projekta i opisu iz ugovornog troškovnika.</t>
  </si>
  <si>
    <t>U slučaju da kvaliteta izvedenih radova ne odgovara predviđenom opisu, detaljima i planovima iz projekta, Izvođač je dužan ukoniti nedostatke o svom trošku, i ponovno ih o svom trošku izvesti u skladu projektom.</t>
  </si>
  <si>
    <t>Sav materijal za koje se utvrdi da ne odgovara traženoj kvaliteti, Izvođač je dužan ukloniti s gradilišta.</t>
  </si>
  <si>
    <t>U slučaju da kvaliteta izvedenih radova ne odgovara predviđenom opisu, detaljima i planovima iz projekta, Izvođač je dužan ukoniti nedostatke o svom trošku, i ponovno ih o svom trošku izvesti u skladu projektom, osim ako izmjenu ne odobri Nadzorni inženjer pismeno kroz građevinski dnevnik.</t>
  </si>
  <si>
    <t>Ako Izvođač ne postupi po pismenom zahtjevu Nadzornog inženjera, Naručitelj ima pravo zabraniti danji rad dok se ne postupi po zahtjevu, dok svu materijalnu štetu snosi Izvođač bez prava na reklamacije.</t>
  </si>
  <si>
    <t>U slučaju da Izvođač bez pismanog odobrenja izvodi radove kvalitetnije i skuplje od predviđenog projektom, nema pravo zahtjevati naknadu.</t>
  </si>
  <si>
    <t>Zaštita na radu</t>
  </si>
  <si>
    <t>Izvođač je dužan osigurati i provoditi sve zaštitne i sigurnosne mjere na gradilištu, privremenih i stalnim odlagalištima i izdvojenim prostorima gradilišta, okolnim građevinama i prometnicama u skladu s važećim propisima koji reguliraju uvjete i način provođenja zaštitu na radu, za cijelo vrijeme radova, od uvođenja u posao do primopredaje.</t>
  </si>
  <si>
    <t>Zaštita okolnih građevina, objekata i instalacija</t>
  </si>
  <si>
    <t>Izvođač je dužan zaštititi sve građevine, objekte, djelove objekata, instalacije, prethodno izvedene radove, vozila, odnosno svu imovinu općenito, na prikladan način za cijelo vrijeme radova, od uvođenja u posao do primopredaje, tako da ne dođe do oštećenja istih.</t>
  </si>
  <si>
    <t>Svu štetu koju Izvođač radova počini u toku radova dužan je otkloniti o svom trošku.</t>
  </si>
  <si>
    <t>Zaštita okoliša</t>
  </si>
  <si>
    <t>Izvođač je dužan provoditi mjere zaštite okoliša u skladu s važećim propisima koji reguliraju uvjete i način zaštite okoliša za cijelo vrijeme radova, od uvođenja u posao do primopredaje.</t>
  </si>
  <si>
    <t>Izvođač je dužan sav otpadni materijal i sve viškove materijala propisno zbrinuti i to na propisnim odlagalištima, sve u skladu s važećim propisima koji reguliraju uvjete i način zaštite okoliša te ostalim posebnim propisima.</t>
  </si>
  <si>
    <t>Po završetku radova Izvođač je dužan očistiti gradilište i okolne površine i dovesti iste u prvobitno stanje.</t>
  </si>
  <si>
    <t>Fotodokumentacija</t>
  </si>
  <si>
    <t>Izvođač je dužan vršiti fotodokumentiranje postojećeg stanja, svih faza radova i izvedenog stanja te po završetku radova predati Naručitelju kopiju u elektronskom formatu na CD-u.</t>
  </si>
  <si>
    <t>R.br.</t>
  </si>
  <si>
    <t>Opis stavke</t>
  </si>
  <si>
    <t>Jed. mjere</t>
  </si>
  <si>
    <t>Količina</t>
  </si>
  <si>
    <t>Jedinična  cijena</t>
  </si>
  <si>
    <t>Ukupno</t>
  </si>
  <si>
    <t>Rezanje, savijanje, montaža i vezanje armature od rebrastog čelika klase B500 B u svemu prema iskazu iz projekta i prema uputama nadzornog inženjera. Radove vršiti uz primjenu svih propisanih zaštitno-sigurnosnih mjera. U jediničnu cijenuje uključen sav potreban rad i materijal. Obračun po kg ugrađene armature. Sav potreban odstojni i vezni materijal uključen u jediničnu cijenu.</t>
  </si>
  <si>
    <t>Dobava, doprema i montaža betonskih rubnjaka skošenog poprečnog presjeka dim. 15/25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</si>
  <si>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8.</t>
  </si>
  <si>
    <t>Uklanjanje postojećeg asfaltnog sloja.
Radom je obuhvaćeno strojno rezanje/zasjecanje asfalta, bez obzira na debljinu, te strojno raskapanje postojećeg asfaltnog sloja nogostupa i kolnika s utovarom, odvozom i deponiranjem asfaltnog sloja na deponij građevinskog materijala, s troškovima uređenja deponije i osiguranja transporta na javno prometnim površinama. Jedinična cijena uključuje sav potreban materijal, rad, strojeve i opremu. Obračun po m2 uklonjenog asfaltnog sloja.</t>
  </si>
  <si>
    <t>Uklanjanje postojećih betonskih rubnjaka u dužini planiranog zahvata, sa utovarom na vozilo i odvozom na deponij na udaljenosti do 10km.  Jedinična cijena uključuje sav potreban materijal, rad, strojeve i opremu. Obračun po m`.</t>
  </si>
  <si>
    <t>Postavljanje prometnih znakova.
Znakovi se postavljaju na stupove okruglog presjeka. Vrsta i broj znakova određena je projektom signalizacije, prometni znak tip K12-1, kako bi se postigla maksimalna sigurnost prometa. U cijenu ulaze svi troškovi nabave i ugradbe znakova, stupova, temelja, šelni i svog ostalog potrebnog materijala. Obračun po kom postavljenog znaka.</t>
  </si>
  <si>
    <t>Zaštita postojećih instalacija unutar građevne jame. Rad uključuje pažljivo ručno otkopavanje postojećih instalacija, demontažu postojeće zaštite (opeka, štitnici i sl.) i skladištenje u neposrednoj blizini radi radi kasnijeg vraćanja, podupiranje i osiguranje funkcionalnosti instalacija u toku radova te propisna zaštita i označavanje instalacija  po završetku radova (ugradnja zaštitnih cijevi, obloga pijeskom ili betonom, zaštita opekom ili štitnicima, polaganje trake upozorenja i ostalo). Sva oštećenja na postojećim instalacijama uzrokovana nepažljivim i neodgovornim radom otklonit će se o trošku izvođača. U suradnji s nadležnim službama potrebno sagledati i definirati mjere zaštite instalacija te eventualna potrebna prelaganja. U jediničnu cijenu uključen je sav potreban materijal i rad te svi troškovi rada i nadzora nadležnih službi. Obračun po m zaštićene instalacije.</t>
  </si>
  <si>
    <t>SVEUKUPNO S PDV</t>
  </si>
  <si>
    <t>PDV - 25%</t>
  </si>
  <si>
    <t>UKUPNO BEZ PDV</t>
  </si>
  <si>
    <t>VRIJEDNOST</t>
  </si>
  <si>
    <t>OZNAKA POZICIJE</t>
  </si>
  <si>
    <t>V.</t>
  </si>
  <si>
    <t>UKLANJANJE I RUŠENJE</t>
  </si>
  <si>
    <t>Po završetku svih radova sve okolne i uzrupirane površine očistit i dovesti u prvobitno stanje. Jedinična cijena uključuje sav potreban rad i materijal. Obračun po m2 uređenih površina.</t>
  </si>
  <si>
    <t>Dobava materijala i zidarsko krpanje šliceva. Krpanje šliceva širine do 5 cm, izvesti između asfalta i rubnjaka u cementnom mortu. Obračun po m`.</t>
  </si>
  <si>
    <t>Zatrpavanje preostalog djela iskopa granuliranim kamenim materijalom (tamponom) frakcije 0-63 mm,debljine 15 cm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Svi viškovi u odnosu na projektirane idealne mjere uključeni su u jediničnu cijenu.</t>
  </si>
  <si>
    <t>UKLANJANJE I RUŠENJE UKUPNO Kn</t>
  </si>
  <si>
    <t>Doprema i ugradnja polupodzemnih spremnika.
Stavkom je obuhvaćen ukrcaj, dovoz, iskrcaj i ugradnja bačvi ( polupodzemnih spremnika ) na lokaciju ugradnje sa lokacije Valmade ( skladište Naručitelja ). Obračun po komadu.</t>
  </si>
  <si>
    <t>Rad uključuje nabavu svog potrebnog materijala, izvođenje radova, ponovni spoj instalacije, te po dovršetku radova na lokaciji izvršiti potrebna ispitivanja, sve u koordinaciji sa službom nadležnom za pojedinu infrastrukturu.  Obračun po m1 stvarno izmještene instalacije.</t>
  </si>
  <si>
    <t>LOKACIJA : k.č. 5113/2 k.o. PULA, naselje VERUDA, Krležina ulica</t>
  </si>
  <si>
    <t>IZGRADNJA - POLUPODZEMNIH SPREMNIKA, KRLEŽINA 1</t>
  </si>
  <si>
    <t>Zatrpavanje preostalog djela iskopa granuliranim kamenim materijalom (tamponom) frakcije 0-63 mm, debljine 15 cm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Svi viškovi u odnosu na projektirane idealne mjere uključeni su u jediničnu cijenu.</t>
  </si>
  <si>
    <t>Rad uključuje nabavu svog potrebnog materijala, izvođenje radova te ponovni spoj instalacije, te po dovršetku radova na lokaciji izvršiti potrebna ispitivanja,  sve u koordinaciji sa službom nadležnom za pojedinu infrastrukturu.Obračun po m1 stvarno izmještene instalacije.</t>
  </si>
  <si>
    <t>LOKACIJA : k.č. 5117  k.o. PULA, naselje VERUDA, Krležina ulica</t>
  </si>
  <si>
    <t>IZGRADNJA - POLUPODZEMNIH SPREMNIKA, KRLEŽINA 2</t>
  </si>
  <si>
    <t>ZIDARSKI RADOVI</t>
  </si>
  <si>
    <t>VI.</t>
  </si>
  <si>
    <t>ZIDARSKI RADOVI UKUPNO Kn</t>
  </si>
  <si>
    <t>Zidarski popravci postojećeg kamenog zida. Ovaj rad obuhvaća razidavanje-prezidavanje postojećih zidova od kamena na mjestu ugradnje spremnika. Izvodi se ručno. Sva zidanja izvode se u vapnenom mortu. Obračun po m3.</t>
  </si>
  <si>
    <t>Dobava materijala i postavljanje kamenih ploča, "škrilja" debljine 2 cm na pročelje potpornog zida. Postava se vrši tako da se podloga premaže impregnacijom SN vezom sa dodatkom vode prema uputama proizvođača, prskanje rijetkim cementnim mortom omjera 1:1 te ljepljenje kamena u cementnom mortu omjera 1:3 i fugiranje. Obračun po m2 gotovog zida.</t>
  </si>
  <si>
    <t>Beton</t>
  </si>
  <si>
    <t>Izrada armiranobetonskog zida debljine 20 cm, u svemu prema projektiranim detaljima. Zid se izvodi od betona klase C25/30 XC2 u potrebnoj oplati. Radove vršiti uz primjenu svih propisanih zaštitno-sigurnosnih mjera. Zid se armira obostrano armaturnom mrežom R 335, a koja je obrađena u zasebnoj stavci. Jedinična cijena uključuje sav potreban rad, materijal, strojeve i opremu te sve potrebne skele i podupore. Obračun po m3 izrađenog zida te po m2 oplate.</t>
  </si>
  <si>
    <t>Izrada armiranobetonskog trakastog temelja dimenzija 40×50 cm, u svemu prema projektiranim detaljima. Temelj se izvodi od betona klase C25/30 XC2 u potrebnoj oplati. Radove vršiti uz primjenu svih propisanih zaštitno-sigurnosnih mjera. Temelj se armira armaturnim šipkama fi 10/25 cm, a koje su obrađene u zasebnoj stavci. Jedinična cijena uključuje sav potreban rad, materijal, strojeve i opremu te sve potrebne skele i podupore. Obračun po m3 izrađenog zida te po m2 oplate.</t>
  </si>
  <si>
    <t>Izrada podložnog sloja temeljne stope potpornog zida, u svemu prema projektiranim detaljima, izvedenog od mršavog betona klase C16/20, debljine 10 cm, zaglađenog na određenoj visinskoj koti s libelom. Jedinična cijena uključuje sav potreban rad, materijal, strojeve i opremu. Obračun po m3.</t>
  </si>
  <si>
    <t>Planiranje, nasipavanje i strojno zbijanje prostora oko ogradnog zida, završnog sloja kamenim agregatom 4-8 mm ("rizlom") u sloju debljine 10 cm. Nasipavanje i nabijanje izvesti s konačnom potrebnom ujednačenom zbijenošću - modul stišljivosti 40MN/m2. Jedinična cijena uključuje sav potreban materijal, rad, strojeve i opremu. Obračun po m3 izrađenog završnog sloja u zbijenom stanju u svemu prema projektiranim idealnim mjerama.</t>
  </si>
  <si>
    <t>50% - novi materijal</t>
  </si>
  <si>
    <t>50% - postojeći materijal</t>
  </si>
  <si>
    <t>Zatrpavanje preostalog djela iskopa granuliranim kamenim materijalom (tamponom) frakcije 0-63 mm, debljine 45 cm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zatrpavanje vršiti probranim materijalom od iskopa 50%, te 50 % zamjenskim materijalom. Svi viškovi u odnosu na projektirane idealne mjere uključeni su u jediničnu cijenu.</t>
  </si>
  <si>
    <t>Planiranje i zbijanje dna građevne jame temeljne stope potpornog zida u svemu točno prema kotama i nagibima iz projekta te prema zahtjevima nadzornog inženjera. Tražena ravnost +/- 3 cm/4 m. Tražena zbijenost Ms&gt;25 MN/m2. U slučaju tla stijene vršiti čišćenje dna kanala do čvrste podloge. Kada zbog slabonosivog tla nije moguće postići traženu zbijenost u dnu kanala, potrebno je izvršiti zamjenu sloja tla u svemu prema uputama nadzornog inženjera. Zamjena sloja slabonosivog tla će se u tom slučaju obračunati u ugovornim stavkama za iskop i zatrpavanje. Jedinična cijena uključuje sav potreban materijal, rad, strojeve i opremu. Obračun po m2 uređenog dna građevne jame prema projektiranim idealnim mjerama. Svi viškovi u odnosu na projektirane idealne mjere uključeni su u jediničnu cijenu.</t>
  </si>
  <si>
    <t>IZGRADNJA - POLUPODZEMNIH SPREMNIKA, KRLEŽINA 3</t>
  </si>
  <si>
    <t>Izrada armiranobetonskog stubišta na terenu,  u svemu prema projektiranim detaljima. Stubište se izvodi od betona klase C25/30 XC2 u potrebnoj oplati. Radove vršiti uz primjenu svih propisanih zaštitno-sigurnosnih mjera. Stubište se armira armaturnom mrežom Q 188, a koja je obrađena u zasebnoj stavci. Jedinična cijena uključuje sav potreban rad, materijal, strojeve i opremu te sve potrebne skele i podupore. Obračun po m3 izrađenog stubišta te po m2 oplate.</t>
  </si>
  <si>
    <t>Čišćenje i uklanjane postojećeg grmlja i drveća neovisno na debljinu, koje se nalazi u zoni zahvata. Stavka obuhvaća sječenje šiblja i stabala svih dimenzija, odsijecanje granja, rezanje stabala i debelih grana na dužine pogodne za prijevoz, zatim utovar i odvoz na deponij. Jedinična cijena uključuje sav potreban materijal, rad, strojeve i opremu. Obračun po  komadu.</t>
  </si>
  <si>
    <t>Rad uključuje nabavu svog potrebnog materijala, izvođenje radova, ponovni spoj instalacije, te po dovršetku radova na lokaciji izvršiti potrebna ispitivanja, sve u koordinaciji sa službom nadležnom za predmetnu infrastrukturu.  Obračun po kompletu stvarno izmještenog stupa JR.</t>
  </si>
  <si>
    <t>Uklanjanje i premještanje komunalnih instalacija, javne rasvjete. Ovaj rad obuhvaća uklanjanje ili premještanje postojećih komunalnih i drugih instalacija, kao što su zračni i podzemni vodovi električne energije, te uklanjanje temelja ili dijelova objekata postojećih instalacija od masivnog materijala. Izmještanje instalacija postojećeg stupa javne rasvjete. U stavci su uključeni građevinski radovi - demontaža i ponovna montaža stupa javne rasvjete, rušenje postojećeg temelja, iskop nove temeljne stope, dimenzija prema postojećoj s utovarom i odvozom svog materijala na propisno odlagalište po izboru izvođača, bez obzira na udaljenost, izrada posteljice debljine 10 cm od pijeska frakcije 0-4 mm, betoniranje temeljne stope stupa te zatrpavanje rova granuliranim kamenim materijalom (tamponom) frakcije 0-63 mm, kao i sva potrebna ispitivanja.</t>
  </si>
  <si>
    <t>LOKACIJA : k.č. 5118/1 k.o. PULA, naselje VERUDA, Krležina ulica</t>
  </si>
  <si>
    <t>IZGRADNJA - POLUPODZEMNIH SPREMNIKA, KRLEŽINA 4</t>
  </si>
  <si>
    <t>KRLEŽINA 1</t>
  </si>
  <si>
    <t>KRLEŽINA 2</t>
  </si>
  <si>
    <t>KRLEŽINA 3</t>
  </si>
  <si>
    <t>KRLEŽINA 4</t>
  </si>
  <si>
    <t>MONVIDAL 1</t>
  </si>
  <si>
    <t>RADOVI UKLANJANJA</t>
  </si>
  <si>
    <t>Izrada armiranobetonskog zida u okolišu debljine 12 cm, u svemu prema projektiranim detaljima. Zid se izvodi od betona klase C25/30 XC2 u potrebnoj oplati. Radove vršiti uz primjenu svih propisanih zaštitno-sigurnosnih mjera. Zid se armira obostrano armaturnom mrežom Q 188, a koja je obrađena u zasebnoj stavci. Jedinična cijena uključuje sav potreban rad, materijal, strojeve i opremu te sve potrebne skele i podupore. Obračun po m3 izrađenog zida te po m2 oplate.</t>
  </si>
  <si>
    <t>RADOVI UKLANJANJA UKUPNO Kn</t>
  </si>
  <si>
    <t>Uklanjanje postojećeg kamenog agregata, frakcije 32-64 mm ("šakavac"), debljine cca 15 cm na mjestu ugradnje polupodzemnih spremnika, te skladištenje na gradilištu radi ponovne ugradnje. Jedinična cijena uključuje sav potreban  materijal, rad, strojeve i opremu. Obračun po m2.</t>
  </si>
  <si>
    <t>Izmještanje postojećeg mladog stabla na novu lokaciju.  Radovi obuhvaćaju vađenje stabla promjera do 15 cm, pri ćemu voditi računa da ne dođe do oštećenja stabla i korijenja stabla, te sadnja stabla na novoj lokaciji prema odredbi investitora. Izmješteno stablo  učvrstiti sa tri drvena kolca promjera cca 10 cm i vezati gumenom trakom.
Po završetku radova sve okolne i uzurpirane površine očistiti i dovesti u prvobitno stanje, a što je uključeno u jediničnu cijenu. Jedinična cijena uključuje sav potreban  materijal, rad, strojeve i opremu. Obračun se vrši po komadu izmještenog stabla.</t>
  </si>
  <si>
    <t>LOKACIJA : k.č. 1967/1 k.o. PULA, naselje MONVIDAL, Valturska ulica</t>
  </si>
  <si>
    <t>IZGRADNJA - POLUPODZEMNIH SPREMNIKA, VALTURSKA</t>
  </si>
  <si>
    <t xml:space="preserve">REKAPITULACIJA
GRAĐEVINSKI RADOVI I UGRADNJA POLUPODZEMNIH SPREMNIKA
ZONA VERUDA I MONVIDAL 1
Ev.br. nabave: JN 23-22
</t>
  </si>
  <si>
    <t>Pažljivo rušenje postojećeg platoa i ogradnog zida, visine cca 110 cm / dužine cca 10,0 m / širine cca 12 cm ili šire/uže, na mjestu postojećih kontejnera koji se ukidaju, te rampi i betonskog postolja u dogovoru sa nadzornom službom. U cijenu uključeno rušenje i odvoz na deponiju, te vraćanje terena u prvobitno stanje. Obračun po m2 komplet porušenog platoa i zida.</t>
  </si>
  <si>
    <t>Pažljivo rušenje dijela postojećeg  ogradnog zida, visine cca 20 cm / dužine cca 4,0 m / širine cca 20 cm, na mjestu izrade novog stubišta na terenu. U cijenu uključeno zasijecanje, rušenje i odvoz na deponiju, te vraćanje terena u prvobitno stanje. Obračun po m2 komplet porušenog zida.</t>
  </si>
  <si>
    <t>Pažljivo rušenje postojećeg kamenog ogradnog/potpornog zida i temelja, sveukupne visine cca 1,0 m / dužine cca 12,0 m / širine cca 35 cm, na mjestu ugradnje polupodzemnih spremnika. U cijenu uključeno zasijecanje, rušenje i odvoz na deponiju. Obračun po m2 komplet porušenog zida.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</si>
</sst>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0.00\ [$kn-41A]"/>
  </numFmts>
  <fonts count="18" x14ac:knownFonts="1">
    <font>
      <sz val="11"/>
      <color theme="1"/>
      <name val="Calibri"/>
      <family val="2"/>
      <charset val="238"/>
      <scheme val="minor"/>
    </font>
    <font>
      <b/>
      <sz val="11"/>
      <color theme="1"/>
      <name val="Calibri"/>
      <family val="2"/>
      <charset val="238"/>
      <scheme val="minor"/>
    </font>
    <font>
      <sz val="11"/>
      <color rgb="FF000000"/>
      <name val="Calibri"/>
      <family val="2"/>
      <charset val="238"/>
      <scheme val="minor"/>
    </font>
    <font>
      <sz val="11"/>
      <color rgb="FF505050"/>
      <name val="Calibri"/>
      <family val="2"/>
      <charset val="238"/>
      <scheme val="minor"/>
    </font>
    <font>
      <b/>
      <sz val="10"/>
      <color theme="1"/>
      <name val="Calibri"/>
      <family val="2"/>
      <scheme val="minor"/>
    </font>
    <font>
      <sz val="10"/>
      <color theme="1"/>
      <name val="Calibri"/>
      <family val="2"/>
      <scheme val="minor"/>
    </font>
    <font>
      <u/>
      <sz val="10"/>
      <color theme="1"/>
      <name val="Calibri"/>
      <family val="2"/>
      <charset val="238"/>
      <scheme val="minor"/>
    </font>
    <font>
      <sz val="10"/>
      <color theme="1"/>
      <name val="Symbol"/>
      <family val="1"/>
      <charset val="2"/>
    </font>
    <font>
      <sz val="10"/>
      <color theme="1"/>
      <name val="Times New Roman"/>
      <family val="1"/>
    </font>
    <font>
      <b/>
      <sz val="11"/>
      <name val="Calibri"/>
      <family val="2"/>
      <charset val="238"/>
      <scheme val="minor"/>
    </font>
    <font>
      <b/>
      <sz val="10"/>
      <name val="Calibri"/>
      <family val="2"/>
      <charset val="238"/>
      <scheme val="minor"/>
    </font>
    <font>
      <sz val="11"/>
      <color theme="1"/>
      <name val="Calibri"/>
      <family val="2"/>
      <scheme val="minor"/>
    </font>
    <font>
      <b/>
      <sz val="11"/>
      <color theme="1"/>
      <name val="Calibri"/>
      <family val="2"/>
      <scheme val="minor"/>
    </font>
    <font>
      <sz val="8"/>
      <color theme="1"/>
      <name val="Times New Roman"/>
      <family val="1"/>
    </font>
    <font>
      <b/>
      <sz val="12"/>
      <color theme="1"/>
      <name val="Times New Roman"/>
      <family val="1"/>
    </font>
    <font>
      <b/>
      <sz val="14"/>
      <color theme="1"/>
      <name val="Calibri"/>
      <family val="2"/>
      <scheme val="minor"/>
    </font>
    <font>
      <b/>
      <sz val="12"/>
      <color theme="1"/>
      <name val="Calibri"/>
      <family val="2"/>
      <scheme val="minor"/>
    </font>
    <font>
      <sz val="8"/>
      <name val="Calibri"/>
      <family val="2"/>
      <charset val="238"/>
      <scheme val="minor"/>
    </font>
  </fonts>
  <fills count="3">
    <fill>
      <patternFill patternType="none"/>
    </fill>
    <fill>
      <patternFill patternType="gray125"/>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bottom style="dotted">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bottom style="dotted">
        <color auto="1"/>
      </bottom>
      <diagonal/>
    </border>
    <border>
      <left style="dotted">
        <color auto="1"/>
      </left>
      <right style="medium">
        <color indexed="64"/>
      </right>
      <top style="dotted">
        <color auto="1"/>
      </top>
      <bottom style="dotted">
        <color auto="1"/>
      </bottom>
      <diagonal/>
    </border>
    <border>
      <left style="dotted">
        <color auto="1"/>
      </left>
      <right style="dotted">
        <color auto="1"/>
      </right>
      <top/>
      <bottom/>
      <diagonal/>
    </border>
    <border>
      <left style="dotted">
        <color auto="1"/>
      </left>
      <right style="medium">
        <color indexed="64"/>
      </right>
      <top/>
      <bottom/>
      <diagonal/>
    </border>
  </borders>
  <cellStyleXfs count="3">
    <xf numFmtId="0" fontId="0" fillId="0" borderId="0"/>
    <xf numFmtId="0" fontId="11" fillId="0" borderId="0"/>
    <xf numFmtId="9" fontId="11" fillId="0" borderId="0" applyFont="0" applyFill="0" applyBorder="0" applyAlignment="0" applyProtection="0"/>
  </cellStyleXfs>
  <cellXfs count="48">
    <xf numFmtId="0" fontId="0" fillId="0" borderId="0" xfId="0"/>
    <xf numFmtId="0" fontId="0" fillId="0" borderId="0" xfId="0" applyAlignment="1">
      <alignment horizontal="right" vertical="top"/>
    </xf>
    <xf numFmtId="164" fontId="0" fillId="0" borderId="0" xfId="0" applyNumberFormat="1" applyAlignment="1">
      <alignment wrapText="1"/>
    </xf>
    <xf numFmtId="49" fontId="1" fillId="0" borderId="0" xfId="0" applyNumberFormat="1" applyFont="1" applyAlignment="1">
      <alignment horizontal="right" vertical="top"/>
    </xf>
    <xf numFmtId="164" fontId="1" fillId="0" borderId="0" xfId="0" applyNumberFormat="1" applyFont="1" applyAlignment="1">
      <alignment wrapText="1"/>
    </xf>
    <xf numFmtId="49" fontId="2" fillId="0" borderId="0" xfId="0" applyNumberFormat="1" applyFont="1" applyAlignment="1">
      <alignment horizontal="right" vertical="top"/>
    </xf>
    <xf numFmtId="0" fontId="2" fillId="0" borderId="0" xfId="0" applyFont="1" applyAlignment="1">
      <alignment wrapText="1"/>
    </xf>
    <xf numFmtId="164" fontId="2" fillId="0" borderId="0" xfId="0" applyNumberFormat="1" applyFont="1" applyAlignment="1">
      <alignment wrapText="1"/>
    </xf>
    <xf numFmtId="164" fontId="2" fillId="0" borderId="0" xfId="0" applyNumberFormat="1" applyFont="1" applyAlignment="1" applyProtection="1">
      <alignment wrapText="1"/>
      <protection hidden="1"/>
    </xf>
    <xf numFmtId="49" fontId="3" fillId="0" borderId="0" xfId="0" applyNumberFormat="1" applyFont="1" applyAlignment="1">
      <alignment horizontal="right" vertical="top"/>
    </xf>
    <xf numFmtId="0" fontId="3" fillId="0" borderId="0" xfId="0" applyFont="1" applyAlignment="1">
      <alignment wrapText="1"/>
    </xf>
    <xf numFmtId="164" fontId="3" fillId="0" borderId="0" xfId="0" applyNumberFormat="1" applyFont="1" applyAlignment="1">
      <alignment wrapText="1"/>
    </xf>
    <xf numFmtId="164" fontId="1" fillId="0" borderId="0" xfId="0" applyNumberFormat="1" applyFont="1" applyAlignment="1" applyProtection="1">
      <alignment wrapText="1"/>
      <protection hidden="1"/>
    </xf>
    <xf numFmtId="0" fontId="1" fillId="0" borderId="0" xfId="0" applyFont="1" applyAlignment="1">
      <alignment horizontal="right" vertical="top"/>
    </xf>
    <xf numFmtId="0" fontId="4" fillId="0" borderId="0" xfId="0" applyFont="1" applyAlignment="1">
      <alignment vertical="top" wrapText="1"/>
    </xf>
    <xf numFmtId="0" fontId="5" fillId="0" borderId="0" xfId="0" applyFont="1" applyAlignment="1">
      <alignment vertical="top" wrapText="1"/>
    </xf>
    <xf numFmtId="0" fontId="6" fillId="0" borderId="0" xfId="0" applyFont="1" applyAlignment="1">
      <alignment vertical="top" wrapText="1"/>
    </xf>
    <xf numFmtId="0" fontId="0" fillId="0" borderId="0" xfId="0" applyAlignment="1">
      <alignment vertical="top" wrapText="1"/>
    </xf>
    <xf numFmtId="0" fontId="7" fillId="0" borderId="0" xfId="0" quotePrefix="1" applyFont="1" applyAlignment="1">
      <alignment horizontal="justify" vertical="top"/>
    </xf>
    <xf numFmtId="0" fontId="5" fillId="0" borderId="0" xfId="0" applyFont="1" applyAlignment="1">
      <alignment horizontal="justify" vertical="top"/>
    </xf>
    <xf numFmtId="49" fontId="9"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0" fillId="0" borderId="0" xfId="0" applyAlignment="1">
      <alignment wrapText="1"/>
    </xf>
    <xf numFmtId="0" fontId="11" fillId="0" borderId="0" xfId="1"/>
    <xf numFmtId="165" fontId="11" fillId="0" borderId="2" xfId="1" applyNumberFormat="1" applyBorder="1"/>
    <xf numFmtId="0" fontId="11" fillId="0" borderId="3" xfId="1" applyBorder="1"/>
    <xf numFmtId="0" fontId="12" fillId="0" borderId="3" xfId="1" applyFont="1" applyBorder="1"/>
    <xf numFmtId="0" fontId="11" fillId="2" borderId="0" xfId="1" applyFill="1"/>
    <xf numFmtId="0" fontId="12" fillId="2" borderId="0" xfId="1" applyFont="1" applyFill="1"/>
    <xf numFmtId="165" fontId="11" fillId="0" borderId="4" xfId="1" applyNumberFormat="1" applyBorder="1"/>
    <xf numFmtId="0" fontId="12" fillId="0" borderId="5" xfId="1" applyFont="1" applyBorder="1"/>
    <xf numFmtId="0" fontId="11" fillId="0" borderId="5" xfId="1" applyBorder="1"/>
    <xf numFmtId="0" fontId="11" fillId="0" borderId="7" xfId="1" applyBorder="1"/>
    <xf numFmtId="0" fontId="11" fillId="0" borderId="8" xfId="1" applyBorder="1"/>
    <xf numFmtId="0" fontId="11" fillId="0" borderId="8" xfId="1" applyBorder="1" applyAlignment="1">
      <alignment wrapText="1"/>
    </xf>
    <xf numFmtId="0" fontId="12" fillId="0" borderId="4" xfId="1" applyFont="1" applyBorder="1" applyAlignment="1">
      <alignment horizontal="center"/>
    </xf>
    <xf numFmtId="0" fontId="13" fillId="0" borderId="0" xfId="1" applyFont="1" applyAlignment="1">
      <alignment horizontal="left"/>
    </xf>
    <xf numFmtId="0" fontId="14" fillId="0" borderId="0" xfId="1" applyFont="1" applyAlignment="1">
      <alignment horizontal="left" wrapText="1"/>
    </xf>
    <xf numFmtId="0" fontId="11" fillId="0" borderId="7" xfId="1" applyBorder="1" applyAlignment="1">
      <alignment wrapText="1"/>
    </xf>
    <xf numFmtId="0" fontId="15" fillId="0" borderId="0" xfId="1" applyFont="1" applyAlignment="1">
      <alignment horizontal="center" wrapText="1"/>
    </xf>
    <xf numFmtId="165" fontId="11" fillId="0" borderId="6" xfId="1" applyNumberFormat="1" applyBorder="1" applyProtection="1"/>
    <xf numFmtId="165" fontId="11" fillId="0" borderId="9" xfId="1" applyNumberFormat="1" applyBorder="1" applyProtection="1"/>
    <xf numFmtId="0" fontId="11" fillId="0" borderId="10" xfId="1" applyBorder="1"/>
    <xf numFmtId="165" fontId="11" fillId="0" borderId="11" xfId="1" applyNumberFormat="1" applyBorder="1" applyProtection="1"/>
    <xf numFmtId="0" fontId="1" fillId="0" borderId="0" xfId="0" applyFont="1" applyAlignment="1">
      <alignment wrapText="1"/>
    </xf>
    <xf numFmtId="0" fontId="0" fillId="0" borderId="0" xfId="0" applyAlignment="1">
      <alignment wrapText="1"/>
    </xf>
    <xf numFmtId="0" fontId="2" fillId="0" borderId="0" xfId="0" applyFont="1" applyAlignment="1">
      <alignment horizontal="justify" vertical="top" wrapText="1" shrinkToFit="1"/>
    </xf>
    <xf numFmtId="0" fontId="16" fillId="0" borderId="0" xfId="1" applyFont="1" applyAlignment="1">
      <alignment horizontal="center" vertical="center" wrapText="1"/>
    </xf>
  </cellXfs>
  <cellStyles count="3">
    <cellStyle name="Normalno" xfId="0" builtinId="0"/>
    <cellStyle name="Normalno 2" xfId="1" xr:uid="{95F7C8F7-7542-44E1-89C3-86966D3BF989}"/>
    <cellStyle name="Postotak 2" xfId="2" xr:uid="{42FB92C1-390A-4D9E-8070-4C3F70F07E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64"/>
  <sheetViews>
    <sheetView workbookViewId="0">
      <selection activeCell="A4" sqref="A4"/>
    </sheetView>
  </sheetViews>
  <sheetFormatPr defaultRowHeight="15" x14ac:dyDescent="0.25"/>
  <cols>
    <col min="1" max="1" width="101.42578125" customWidth="1"/>
  </cols>
  <sheetData>
    <row r="1" spans="1:1" x14ac:dyDescent="0.25">
      <c r="A1" s="14" t="s">
        <v>55</v>
      </c>
    </row>
    <row r="2" spans="1:1" x14ac:dyDescent="0.25">
      <c r="A2" s="15"/>
    </row>
    <row r="3" spans="1:1" x14ac:dyDescent="0.25">
      <c r="A3" s="16" t="s">
        <v>56</v>
      </c>
    </row>
    <row r="4" spans="1:1" ht="30" x14ac:dyDescent="0.25">
      <c r="A4" s="17" t="s">
        <v>57</v>
      </c>
    </row>
    <row r="5" spans="1:1" ht="30" x14ac:dyDescent="0.25">
      <c r="A5" s="17" t="s">
        <v>58</v>
      </c>
    </row>
    <row r="6" spans="1:1" ht="45" x14ac:dyDescent="0.25">
      <c r="A6" s="17" t="s">
        <v>59</v>
      </c>
    </row>
    <row r="7" spans="1:1" ht="60" x14ac:dyDescent="0.25">
      <c r="A7" s="17" t="s">
        <v>60</v>
      </c>
    </row>
    <row r="8" spans="1:1" ht="45" x14ac:dyDescent="0.25">
      <c r="A8" s="17" t="s">
        <v>61</v>
      </c>
    </row>
    <row r="9" spans="1:1" ht="30" x14ac:dyDescent="0.25">
      <c r="A9" s="17" t="s">
        <v>62</v>
      </c>
    </row>
    <row r="10" spans="1:1" ht="30" x14ac:dyDescent="0.25">
      <c r="A10" s="17" t="s">
        <v>63</v>
      </c>
    </row>
    <row r="11" spans="1:1" ht="30" x14ac:dyDescent="0.25">
      <c r="A11" s="17" t="s">
        <v>64</v>
      </c>
    </row>
    <row r="12" spans="1:1" x14ac:dyDescent="0.25">
      <c r="A12" s="17"/>
    </row>
    <row r="13" spans="1:1" x14ac:dyDescent="0.25">
      <c r="A13" s="16" t="s">
        <v>65</v>
      </c>
    </row>
    <row r="14" spans="1:1" x14ac:dyDescent="0.25">
      <c r="A14" s="17" t="s">
        <v>66</v>
      </c>
    </row>
    <row r="15" spans="1:1" x14ac:dyDescent="0.25">
      <c r="A15" s="18" t="s">
        <v>67</v>
      </c>
    </row>
    <row r="16" spans="1:1" x14ac:dyDescent="0.25">
      <c r="A16" s="18" t="s">
        <v>68</v>
      </c>
    </row>
    <row r="17" spans="1:1" x14ac:dyDescent="0.25">
      <c r="A17" s="18" t="s">
        <v>69</v>
      </c>
    </row>
    <row r="18" spans="1:1" x14ac:dyDescent="0.25">
      <c r="A18" s="18" t="s">
        <v>70</v>
      </c>
    </row>
    <row r="19" spans="1:1" x14ac:dyDescent="0.25">
      <c r="A19" s="18" t="s">
        <v>71</v>
      </c>
    </row>
    <row r="20" spans="1:1" ht="38.25" x14ac:dyDescent="0.25">
      <c r="A20" s="18" t="s">
        <v>72</v>
      </c>
    </row>
    <row r="21" spans="1:1" ht="25.5" x14ac:dyDescent="0.25">
      <c r="A21" s="18" t="s">
        <v>73</v>
      </c>
    </row>
    <row r="22" spans="1:1" x14ac:dyDescent="0.25">
      <c r="A22" s="18" t="s">
        <v>74</v>
      </c>
    </row>
    <row r="23" spans="1:1" x14ac:dyDescent="0.25">
      <c r="A23" s="18" t="s">
        <v>75</v>
      </c>
    </row>
    <row r="24" spans="1:1" ht="25.5" x14ac:dyDescent="0.25">
      <c r="A24" s="18" t="s">
        <v>76</v>
      </c>
    </row>
    <row r="25" spans="1:1" x14ac:dyDescent="0.25">
      <c r="A25" s="18" t="s">
        <v>77</v>
      </c>
    </row>
    <row r="26" spans="1:1" x14ac:dyDescent="0.25">
      <c r="A26" s="18" t="s">
        <v>78</v>
      </c>
    </row>
    <row r="27" spans="1:1" x14ac:dyDescent="0.25">
      <c r="A27" s="18" t="s">
        <v>79</v>
      </c>
    </row>
    <row r="28" spans="1:1" x14ac:dyDescent="0.25">
      <c r="A28" s="17"/>
    </row>
    <row r="29" spans="1:1" x14ac:dyDescent="0.25">
      <c r="A29" s="16" t="s">
        <v>80</v>
      </c>
    </row>
    <row r="30" spans="1:1" ht="45" x14ac:dyDescent="0.25">
      <c r="A30" s="17" t="s">
        <v>81</v>
      </c>
    </row>
    <row r="31" spans="1:1" ht="45" x14ac:dyDescent="0.25">
      <c r="A31" s="17" t="s">
        <v>82</v>
      </c>
    </row>
    <row r="32" spans="1:1" ht="30" x14ac:dyDescent="0.25">
      <c r="A32" s="17" t="s">
        <v>83</v>
      </c>
    </row>
    <row r="33" spans="1:1" ht="30" x14ac:dyDescent="0.25">
      <c r="A33" s="17" t="s">
        <v>84</v>
      </c>
    </row>
    <row r="34" spans="1:1" ht="45" x14ac:dyDescent="0.25">
      <c r="A34" s="17" t="s">
        <v>85</v>
      </c>
    </row>
    <row r="35" spans="1:1" ht="60" x14ac:dyDescent="0.25">
      <c r="A35" s="17" t="s">
        <v>86</v>
      </c>
    </row>
    <row r="36" spans="1:1" ht="30" x14ac:dyDescent="0.25">
      <c r="A36" s="17" t="s">
        <v>87</v>
      </c>
    </row>
    <row r="37" spans="1:1" ht="25.5" x14ac:dyDescent="0.25">
      <c r="A37" s="19" t="s">
        <v>88</v>
      </c>
    </row>
    <row r="38" spans="1:1" ht="30" x14ac:dyDescent="0.25">
      <c r="A38" s="17" t="s">
        <v>89</v>
      </c>
    </row>
    <row r="39" spans="1:1" ht="30" x14ac:dyDescent="0.25">
      <c r="A39" s="17" t="s">
        <v>90</v>
      </c>
    </row>
    <row r="40" spans="1:1" ht="30" x14ac:dyDescent="0.25">
      <c r="A40" s="17" t="s">
        <v>91</v>
      </c>
    </row>
    <row r="41" spans="1:1" ht="45" x14ac:dyDescent="0.25">
      <c r="A41" s="17" t="s">
        <v>92</v>
      </c>
    </row>
    <row r="42" spans="1:1" x14ac:dyDescent="0.25">
      <c r="A42" s="17"/>
    </row>
    <row r="43" spans="1:1" x14ac:dyDescent="0.25">
      <c r="A43" s="16" t="s">
        <v>93</v>
      </c>
    </row>
    <row r="44" spans="1:1" ht="45" x14ac:dyDescent="0.25">
      <c r="A44" s="17" t="s">
        <v>94</v>
      </c>
    </row>
    <row r="45" spans="1:1" ht="30" x14ac:dyDescent="0.25">
      <c r="A45" s="17" t="s">
        <v>95</v>
      </c>
    </row>
    <row r="46" spans="1:1" x14ac:dyDescent="0.25">
      <c r="A46" s="17" t="s">
        <v>96</v>
      </c>
    </row>
    <row r="47" spans="1:1" ht="45" x14ac:dyDescent="0.25">
      <c r="A47" s="17" t="s">
        <v>97</v>
      </c>
    </row>
    <row r="48" spans="1:1" ht="30" x14ac:dyDescent="0.25">
      <c r="A48" s="17" t="s">
        <v>98</v>
      </c>
    </row>
    <row r="49" spans="1:1" ht="30" x14ac:dyDescent="0.25">
      <c r="A49" s="17" t="s">
        <v>99</v>
      </c>
    </row>
    <row r="50" spans="1:1" x14ac:dyDescent="0.25">
      <c r="A50" s="17"/>
    </row>
    <row r="51" spans="1:1" x14ac:dyDescent="0.25">
      <c r="A51" s="16" t="s">
        <v>100</v>
      </c>
    </row>
    <row r="52" spans="1:1" ht="60" x14ac:dyDescent="0.25">
      <c r="A52" s="17" t="s">
        <v>101</v>
      </c>
    </row>
    <row r="53" spans="1:1" x14ac:dyDescent="0.25">
      <c r="A53" s="17"/>
    </row>
    <row r="54" spans="1:1" x14ac:dyDescent="0.25">
      <c r="A54" s="16" t="s">
        <v>102</v>
      </c>
    </row>
    <row r="55" spans="1:1" ht="45" x14ac:dyDescent="0.25">
      <c r="A55" s="17" t="s">
        <v>103</v>
      </c>
    </row>
    <row r="56" spans="1:1" x14ac:dyDescent="0.25">
      <c r="A56" s="17" t="s">
        <v>104</v>
      </c>
    </row>
    <row r="57" spans="1:1" x14ac:dyDescent="0.25">
      <c r="A57" s="17"/>
    </row>
    <row r="58" spans="1:1" x14ac:dyDescent="0.25">
      <c r="A58" s="16" t="s">
        <v>105</v>
      </c>
    </row>
    <row r="59" spans="1:1" ht="30" x14ac:dyDescent="0.25">
      <c r="A59" s="17" t="s">
        <v>106</v>
      </c>
    </row>
    <row r="60" spans="1:1" ht="25.5" x14ac:dyDescent="0.25">
      <c r="A60" s="19" t="s">
        <v>107</v>
      </c>
    </row>
    <row r="61" spans="1:1" x14ac:dyDescent="0.25">
      <c r="A61" s="17" t="s">
        <v>108</v>
      </c>
    </row>
    <row r="62" spans="1:1" x14ac:dyDescent="0.25">
      <c r="A62" s="17"/>
    </row>
    <row r="63" spans="1:1" x14ac:dyDescent="0.25">
      <c r="A63" s="16" t="s">
        <v>109</v>
      </c>
    </row>
    <row r="64" spans="1:1" ht="30" x14ac:dyDescent="0.25">
      <c r="A64" s="17" t="s">
        <v>110</v>
      </c>
    </row>
  </sheetData>
  <sheetProtection algorithmName="SHA-512" hashValue="E3xVLA77oiNdnOReVciVu59gCwawImXwkAv3kuobE/injjWOegJ2WBe5KpvneCBLyoUgbOGSi1YuTWEKBVtDqg==" saltValue="uqgmRKyuZ/nPccuiC1WBi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4E49B-EF7D-4EBA-8432-8F3D09533408}">
  <dimension ref="A1:F106"/>
  <sheetViews>
    <sheetView topLeftCell="A25" workbookViewId="0">
      <selection activeCell="D27" sqref="D27"/>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6" t="s">
        <v>0</v>
      </c>
      <c r="C1" s="46"/>
      <c r="D1" s="46"/>
      <c r="E1" s="46"/>
      <c r="F1" s="46"/>
    </row>
    <row r="2" spans="1:6" ht="15" customHeight="1" x14ac:dyDescent="0.25">
      <c r="B2" s="46" t="s">
        <v>138</v>
      </c>
      <c r="C2" s="46"/>
      <c r="D2" s="46"/>
      <c r="E2" s="46"/>
      <c r="F2" s="46"/>
    </row>
    <row r="3" spans="1:6" ht="15" customHeight="1" x14ac:dyDescent="0.25">
      <c r="B3" s="46" t="s">
        <v>137</v>
      </c>
      <c r="C3" s="46"/>
      <c r="D3" s="46"/>
      <c r="E3" s="46"/>
      <c r="F3" s="46"/>
    </row>
    <row r="5" spans="1:6" hidden="1" x14ac:dyDescent="0.25">
      <c r="B5" s="46"/>
      <c r="C5" s="46"/>
      <c r="D5" s="46"/>
      <c r="E5" s="46"/>
      <c r="F5" s="46"/>
    </row>
    <row r="6" spans="1:6" ht="30" x14ac:dyDescent="0.25">
      <c r="A6" s="20" t="s">
        <v>111</v>
      </c>
      <c r="B6" s="20" t="s">
        <v>112</v>
      </c>
      <c r="C6" s="21" t="s">
        <v>113</v>
      </c>
      <c r="D6" s="20" t="s">
        <v>114</v>
      </c>
      <c r="E6" s="20" t="s">
        <v>115</v>
      </c>
      <c r="F6" s="20" t="s">
        <v>116</v>
      </c>
    </row>
    <row r="7" spans="1:6" hidden="1" x14ac:dyDescent="0.25">
      <c r="B7" s="46"/>
      <c r="C7" s="46"/>
      <c r="D7" s="46"/>
      <c r="E7" s="46"/>
      <c r="F7" s="46"/>
    </row>
    <row r="9" spans="1:6" x14ac:dyDescent="0.25">
      <c r="A9" s="3" t="s">
        <v>1</v>
      </c>
      <c r="B9" s="44" t="s">
        <v>2</v>
      </c>
      <c r="C9" s="45"/>
      <c r="D9" s="45"/>
      <c r="E9" s="45"/>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60</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123</v>
      </c>
      <c r="C15" s="6" t="s">
        <v>10</v>
      </c>
      <c r="D15" s="7">
        <v>11</v>
      </c>
      <c r="E15" s="7">
        <v>0</v>
      </c>
      <c r="F15" s="8">
        <f t="shared" si="0"/>
        <v>0</v>
      </c>
    </row>
    <row r="16" spans="1:6" ht="345" x14ac:dyDescent="0.25">
      <c r="A16" s="5" t="s">
        <v>14</v>
      </c>
      <c r="B16" s="6" t="s">
        <v>15</v>
      </c>
      <c r="C16" s="6" t="s">
        <v>10</v>
      </c>
      <c r="D16" s="7">
        <v>20</v>
      </c>
      <c r="E16" s="7">
        <v>0</v>
      </c>
      <c r="F16" s="8">
        <f t="shared" si="0"/>
        <v>0</v>
      </c>
    </row>
    <row r="17" spans="1:6" ht="105" x14ac:dyDescent="0.25">
      <c r="A17" s="9" t="s">
        <v>16</v>
      </c>
      <c r="B17" s="10" t="s">
        <v>136</v>
      </c>
      <c r="C17" s="10"/>
      <c r="D17" s="11"/>
      <c r="E17" s="11"/>
      <c r="F17" s="11"/>
    </row>
    <row r="18" spans="1:6" ht="105" x14ac:dyDescent="0.25">
      <c r="A18" s="5" t="s">
        <v>17</v>
      </c>
      <c r="B18" s="6" t="s">
        <v>135</v>
      </c>
      <c r="C18" s="6" t="s">
        <v>19</v>
      </c>
      <c r="D18" s="7">
        <v>5</v>
      </c>
      <c r="E18" s="7">
        <v>0</v>
      </c>
      <c r="F18" s="8">
        <f>ROUND(D18*E18,2)</f>
        <v>0</v>
      </c>
    </row>
    <row r="19" spans="1:6" ht="150" x14ac:dyDescent="0.25">
      <c r="A19" s="5" t="s">
        <v>119</v>
      </c>
      <c r="B19" s="6" t="s">
        <v>122</v>
      </c>
      <c r="C19" s="6" t="s">
        <v>19</v>
      </c>
      <c r="D19" s="7">
        <v>2</v>
      </c>
      <c r="E19" s="7">
        <v>0</v>
      </c>
      <c r="F19" s="8">
        <f>ROUND(D19*E19,2)</f>
        <v>0</v>
      </c>
    </row>
    <row r="21" spans="1:6" x14ac:dyDescent="0.25">
      <c r="A21" s="3" t="s">
        <v>1</v>
      </c>
      <c r="B21" s="44" t="s">
        <v>20</v>
      </c>
      <c r="C21" s="45"/>
      <c r="D21" s="45"/>
      <c r="E21" s="45"/>
      <c r="F21" s="12">
        <f>SUM(F11:F19)</f>
        <v>0</v>
      </c>
    </row>
    <row r="23" spans="1:6" hidden="1" x14ac:dyDescent="0.25">
      <c r="B23" s="46"/>
      <c r="C23" s="46"/>
      <c r="D23" s="46"/>
      <c r="E23" s="46"/>
      <c r="F23" s="46"/>
    </row>
    <row r="25" spans="1:6" x14ac:dyDescent="0.25">
      <c r="A25" s="3" t="s">
        <v>21</v>
      </c>
      <c r="B25" s="44" t="s">
        <v>130</v>
      </c>
      <c r="C25" s="45"/>
      <c r="D25" s="45"/>
      <c r="E25" s="45"/>
      <c r="F25" s="4"/>
    </row>
    <row r="27" spans="1:6" ht="135" x14ac:dyDescent="0.25">
      <c r="A27" s="5" t="s">
        <v>3</v>
      </c>
      <c r="B27" s="6" t="s">
        <v>177</v>
      </c>
      <c r="C27" s="6" t="s">
        <v>31</v>
      </c>
      <c r="D27" s="7">
        <v>20</v>
      </c>
      <c r="E27" s="7">
        <v>0</v>
      </c>
      <c r="F27" s="8">
        <f>ROUND(D27*E27,2)</f>
        <v>0</v>
      </c>
    </row>
    <row r="28" spans="1:6" ht="90" x14ac:dyDescent="0.25">
      <c r="A28" s="5" t="s">
        <v>6</v>
      </c>
      <c r="B28" s="6" t="s">
        <v>121</v>
      </c>
      <c r="C28" s="6" t="s">
        <v>10</v>
      </c>
      <c r="D28" s="7">
        <v>9</v>
      </c>
      <c r="E28" s="7">
        <v>0</v>
      </c>
      <c r="F28" s="8">
        <f>ROUND(D28*E28,2)</f>
        <v>0</v>
      </c>
    </row>
    <row r="29" spans="1:6" ht="180" x14ac:dyDescent="0.25">
      <c r="A29" s="5" t="s">
        <v>8</v>
      </c>
      <c r="B29" s="6" t="s">
        <v>120</v>
      </c>
      <c r="C29" s="6" t="s">
        <v>31</v>
      </c>
      <c r="D29" s="7">
        <v>9</v>
      </c>
      <c r="E29" s="7">
        <v>0</v>
      </c>
      <c r="F29" s="8">
        <f>ROUND(D29*E29,2)</f>
        <v>0</v>
      </c>
    </row>
    <row r="31" spans="1:6" x14ac:dyDescent="0.25">
      <c r="A31" s="3" t="s">
        <v>21</v>
      </c>
      <c r="B31" s="44" t="s">
        <v>134</v>
      </c>
      <c r="C31" s="45"/>
      <c r="D31" s="45"/>
      <c r="E31" s="45"/>
      <c r="F31" s="12">
        <f>SUM(F27:F29)</f>
        <v>0</v>
      </c>
    </row>
    <row r="33" spans="1:6" hidden="1" x14ac:dyDescent="0.25">
      <c r="B33" s="46"/>
      <c r="C33" s="46"/>
      <c r="D33" s="46"/>
      <c r="E33" s="46"/>
      <c r="F33" s="46"/>
    </row>
    <row r="35" spans="1:6" x14ac:dyDescent="0.25">
      <c r="A35" s="3" t="s">
        <v>36</v>
      </c>
      <c r="B35" s="44" t="s">
        <v>22</v>
      </c>
      <c r="C35" s="45"/>
      <c r="D35" s="45"/>
      <c r="E35" s="45"/>
      <c r="F35" s="4"/>
    </row>
    <row r="37" spans="1:6" ht="255" x14ac:dyDescent="0.25">
      <c r="A37" s="5" t="s">
        <v>3</v>
      </c>
      <c r="B37" s="6" t="s">
        <v>23</v>
      </c>
      <c r="C37" s="6"/>
      <c r="D37" s="7"/>
      <c r="E37" s="7"/>
      <c r="F37" s="7"/>
    </row>
    <row r="38" spans="1:6" ht="225" x14ac:dyDescent="0.25">
      <c r="A38" s="9" t="s">
        <v>16</v>
      </c>
      <c r="B38" s="10" t="s">
        <v>24</v>
      </c>
      <c r="C38" s="10"/>
      <c r="D38" s="11"/>
      <c r="E38" s="11"/>
      <c r="F38" s="11"/>
    </row>
    <row r="39" spans="1:6" x14ac:dyDescent="0.25">
      <c r="A39" s="5" t="s">
        <v>25</v>
      </c>
      <c r="B39" s="6" t="s">
        <v>26</v>
      </c>
      <c r="C39" s="6" t="s">
        <v>27</v>
      </c>
      <c r="D39" s="7">
        <v>36</v>
      </c>
      <c r="E39" s="7">
        <v>0</v>
      </c>
      <c r="F39" s="8">
        <f t="shared" ref="F39:F46" si="1">ROUND(D39*E39,2)</f>
        <v>0</v>
      </c>
    </row>
    <row r="40" spans="1:6" x14ac:dyDescent="0.25">
      <c r="A40" s="5" t="s">
        <v>28</v>
      </c>
      <c r="B40" s="6" t="s">
        <v>29</v>
      </c>
      <c r="C40" s="6" t="s">
        <v>27</v>
      </c>
      <c r="D40" s="7">
        <v>15</v>
      </c>
      <c r="E40" s="7">
        <v>0</v>
      </c>
      <c r="F40" s="8">
        <f t="shared" si="1"/>
        <v>0</v>
      </c>
    </row>
    <row r="41" spans="1:6" ht="285" x14ac:dyDescent="0.25">
      <c r="A41" s="5" t="s">
        <v>6</v>
      </c>
      <c r="B41" s="6" t="s">
        <v>30</v>
      </c>
      <c r="C41" s="6" t="s">
        <v>31</v>
      </c>
      <c r="D41" s="7">
        <v>32</v>
      </c>
      <c r="E41" s="7">
        <v>0</v>
      </c>
      <c r="F41" s="8">
        <f t="shared" si="1"/>
        <v>0</v>
      </c>
    </row>
    <row r="42" spans="1:6" ht="270" x14ac:dyDescent="0.25">
      <c r="A42" s="5" t="s">
        <v>8</v>
      </c>
      <c r="B42" s="6" t="s">
        <v>32</v>
      </c>
      <c r="C42" s="6" t="s">
        <v>27</v>
      </c>
      <c r="D42" s="7">
        <v>5</v>
      </c>
      <c r="E42" s="7">
        <v>0</v>
      </c>
      <c r="F42" s="8">
        <f t="shared" si="1"/>
        <v>0</v>
      </c>
    </row>
    <row r="43" spans="1:6" ht="210" x14ac:dyDescent="0.25">
      <c r="A43" s="5" t="s">
        <v>11</v>
      </c>
      <c r="B43" s="6" t="s">
        <v>33</v>
      </c>
      <c r="C43" s="6" t="s">
        <v>27</v>
      </c>
      <c r="D43" s="7">
        <v>25</v>
      </c>
      <c r="E43" s="7">
        <v>0</v>
      </c>
      <c r="F43" s="8">
        <f t="shared" si="1"/>
        <v>0</v>
      </c>
    </row>
    <row r="44" spans="1:6" ht="240" x14ac:dyDescent="0.25">
      <c r="A44" s="5" t="s">
        <v>13</v>
      </c>
      <c r="B44" s="6" t="s">
        <v>133</v>
      </c>
      <c r="C44" s="6" t="s">
        <v>27</v>
      </c>
      <c r="D44" s="7">
        <v>6</v>
      </c>
      <c r="E44" s="7">
        <v>0</v>
      </c>
      <c r="F44" s="8">
        <f t="shared" si="1"/>
        <v>0</v>
      </c>
    </row>
    <row r="45" spans="1:6" ht="60" x14ac:dyDescent="0.25">
      <c r="A45" s="5" t="s">
        <v>14</v>
      </c>
      <c r="B45" s="6" t="s">
        <v>132</v>
      </c>
      <c r="C45" s="6" t="s">
        <v>10</v>
      </c>
      <c r="D45" s="7">
        <v>15</v>
      </c>
      <c r="E45" s="7">
        <v>0</v>
      </c>
      <c r="F45" s="8">
        <f t="shared" si="1"/>
        <v>0</v>
      </c>
    </row>
    <row r="46" spans="1:6" ht="75" x14ac:dyDescent="0.25">
      <c r="A46" s="5" t="s">
        <v>17</v>
      </c>
      <c r="B46" s="6" t="s">
        <v>131</v>
      </c>
      <c r="C46" s="6" t="s">
        <v>31</v>
      </c>
      <c r="D46" s="7">
        <v>35</v>
      </c>
      <c r="E46" s="7">
        <v>0</v>
      </c>
      <c r="F46" s="8">
        <f t="shared" si="1"/>
        <v>0</v>
      </c>
    </row>
    <row r="48" spans="1:6" x14ac:dyDescent="0.25">
      <c r="A48" s="3" t="s">
        <v>36</v>
      </c>
      <c r="B48" s="44" t="s">
        <v>35</v>
      </c>
      <c r="C48" s="45"/>
      <c r="D48" s="45"/>
      <c r="E48" s="45"/>
      <c r="F48" s="12">
        <f>SUM(F37:F46)</f>
        <v>0</v>
      </c>
    </row>
    <row r="50" spans="1:6" hidden="1" x14ac:dyDescent="0.25">
      <c r="B50" s="46"/>
      <c r="C50" s="46"/>
      <c r="D50" s="46"/>
      <c r="E50" s="46"/>
      <c r="F50" s="46"/>
    </row>
    <row r="52" spans="1:6" x14ac:dyDescent="0.25">
      <c r="A52" s="3" t="s">
        <v>45</v>
      </c>
      <c r="B52" s="44" t="s">
        <v>37</v>
      </c>
      <c r="C52" s="45"/>
      <c r="D52" s="45"/>
      <c r="E52" s="45"/>
      <c r="F52" s="4"/>
    </row>
    <row r="54" spans="1:6" ht="180" x14ac:dyDescent="0.25">
      <c r="A54" s="5" t="s">
        <v>3</v>
      </c>
      <c r="B54" s="6" t="s">
        <v>38</v>
      </c>
      <c r="C54" s="6"/>
      <c r="D54" s="7"/>
      <c r="E54" s="7"/>
      <c r="F54" s="7"/>
    </row>
    <row r="55" spans="1:6" x14ac:dyDescent="0.25">
      <c r="A55" s="5" t="s">
        <v>25</v>
      </c>
      <c r="B55" s="6" t="s">
        <v>39</v>
      </c>
      <c r="C55" s="6" t="s">
        <v>27</v>
      </c>
      <c r="D55" s="7">
        <v>3.5</v>
      </c>
      <c r="E55" s="7">
        <v>0</v>
      </c>
      <c r="F55" s="8">
        <f>ROUND(D55*E55,2)</f>
        <v>0</v>
      </c>
    </row>
    <row r="56" spans="1:6" x14ac:dyDescent="0.25">
      <c r="A56" s="5" t="s">
        <v>28</v>
      </c>
      <c r="B56" s="6" t="s">
        <v>40</v>
      </c>
      <c r="C56" s="6" t="s">
        <v>31</v>
      </c>
      <c r="D56" s="7">
        <v>3</v>
      </c>
      <c r="E56" s="7">
        <v>0</v>
      </c>
      <c r="F56" s="8">
        <f>ROUND(D56*E56,2)</f>
        <v>0</v>
      </c>
    </row>
    <row r="57" spans="1:6" ht="255" x14ac:dyDescent="0.25">
      <c r="A57" s="5" t="s">
        <v>6</v>
      </c>
      <c r="B57" s="6" t="s">
        <v>41</v>
      </c>
      <c r="C57" s="6" t="s">
        <v>27</v>
      </c>
      <c r="D57" s="7">
        <v>2.5</v>
      </c>
      <c r="E57" s="7">
        <v>0</v>
      </c>
      <c r="F57" s="8">
        <f>ROUND(D57*E57,2)</f>
        <v>0</v>
      </c>
    </row>
    <row r="58" spans="1:6" ht="285" x14ac:dyDescent="0.25">
      <c r="A58" s="5" t="s">
        <v>8</v>
      </c>
      <c r="B58" s="6" t="s">
        <v>118</v>
      </c>
      <c r="C58" s="6" t="s">
        <v>43</v>
      </c>
      <c r="D58" s="7">
        <v>15</v>
      </c>
      <c r="E58" s="7">
        <v>0</v>
      </c>
      <c r="F58" s="8">
        <f>ROUND(D58*E58,2)</f>
        <v>0</v>
      </c>
    </row>
    <row r="59" spans="1:6" ht="285" x14ac:dyDescent="0.25">
      <c r="A59" s="5" t="s">
        <v>11</v>
      </c>
      <c r="B59" s="6" t="s">
        <v>42</v>
      </c>
      <c r="C59" s="6" t="s">
        <v>43</v>
      </c>
      <c r="D59" s="7">
        <v>10</v>
      </c>
      <c r="E59" s="7">
        <v>0</v>
      </c>
      <c r="F59" s="8">
        <f>ROUND(D59*E59,2)</f>
        <v>0</v>
      </c>
    </row>
    <row r="61" spans="1:6" x14ac:dyDescent="0.25">
      <c r="A61" s="3" t="s">
        <v>45</v>
      </c>
      <c r="B61" s="44" t="s">
        <v>44</v>
      </c>
      <c r="C61" s="45"/>
      <c r="D61" s="45"/>
      <c r="E61" s="45"/>
      <c r="F61" s="12">
        <f>SUM(F54:F59)</f>
        <v>0</v>
      </c>
    </row>
    <row r="63" spans="1:6" hidden="1" x14ac:dyDescent="0.25">
      <c r="B63" s="46"/>
      <c r="C63" s="46"/>
      <c r="D63" s="46"/>
      <c r="E63" s="46"/>
      <c r="F63" s="46"/>
    </row>
    <row r="65" spans="1:6" x14ac:dyDescent="0.25">
      <c r="A65" s="3" t="s">
        <v>129</v>
      </c>
      <c r="B65" s="44" t="s">
        <v>46</v>
      </c>
      <c r="C65" s="45"/>
      <c r="D65" s="45"/>
      <c r="E65" s="45"/>
      <c r="F65" s="4"/>
    </row>
    <row r="67" spans="1:6" ht="150" x14ac:dyDescent="0.25">
      <c r="A67" s="5" t="s">
        <v>3</v>
      </c>
      <c r="B67" s="6" t="s">
        <v>117</v>
      </c>
      <c r="C67" s="6" t="s">
        <v>47</v>
      </c>
      <c r="D67" s="7">
        <v>350</v>
      </c>
      <c r="E67" s="7">
        <v>0</v>
      </c>
      <c r="F67" s="8">
        <f>ROUND(D67*E67,2)</f>
        <v>0</v>
      </c>
    </row>
    <row r="69" spans="1:6" x14ac:dyDescent="0.25">
      <c r="A69" s="3" t="s">
        <v>129</v>
      </c>
      <c r="B69" s="44" t="s">
        <v>48</v>
      </c>
      <c r="C69" s="45"/>
      <c r="D69" s="45"/>
      <c r="E69" s="45"/>
      <c r="F69" s="12">
        <f>SUM(F67:F67)</f>
        <v>0</v>
      </c>
    </row>
    <row r="71" spans="1:6" hidden="1" x14ac:dyDescent="0.25">
      <c r="B71" s="46"/>
      <c r="C71" s="46"/>
      <c r="D71" s="46"/>
      <c r="E71" s="46"/>
      <c r="F71" s="46"/>
    </row>
    <row r="73" spans="1:6" hidden="1" x14ac:dyDescent="0.25">
      <c r="B73" s="46"/>
      <c r="C73" s="46"/>
      <c r="D73" s="46"/>
      <c r="E73" s="46"/>
      <c r="F73" s="46"/>
    </row>
    <row r="76" spans="1:6" x14ac:dyDescent="0.25">
      <c r="B76" s="44" t="s">
        <v>49</v>
      </c>
      <c r="C76" s="45"/>
      <c r="D76" s="45"/>
      <c r="E76" s="45"/>
    </row>
    <row r="78" spans="1:6" x14ac:dyDescent="0.25">
      <c r="A78" s="13" t="s">
        <v>1</v>
      </c>
      <c r="B78" s="44" t="s">
        <v>2</v>
      </c>
      <c r="C78" s="45"/>
      <c r="D78" s="45"/>
      <c r="E78" s="45"/>
      <c r="F78" s="12">
        <f>F21</f>
        <v>0</v>
      </c>
    </row>
    <row r="79" spans="1:6" x14ac:dyDescent="0.25">
      <c r="A79" s="13" t="s">
        <v>21</v>
      </c>
      <c r="B79" s="44" t="s">
        <v>130</v>
      </c>
      <c r="C79" s="45"/>
      <c r="D79" s="45"/>
      <c r="E79" s="45"/>
      <c r="F79" s="12">
        <f>F31</f>
        <v>0</v>
      </c>
    </row>
    <row r="80" spans="1:6" x14ac:dyDescent="0.25">
      <c r="A80" s="13" t="s">
        <v>36</v>
      </c>
      <c r="B80" s="44" t="s">
        <v>22</v>
      </c>
      <c r="C80" s="45"/>
      <c r="D80" s="45"/>
      <c r="E80" s="45"/>
      <c r="F80" s="12">
        <f>F48</f>
        <v>0</v>
      </c>
    </row>
    <row r="81" spans="1:6" x14ac:dyDescent="0.25">
      <c r="A81" s="13" t="s">
        <v>45</v>
      </c>
      <c r="B81" s="44" t="s">
        <v>37</v>
      </c>
      <c r="C81" s="45"/>
      <c r="D81" s="45"/>
      <c r="E81" s="45"/>
      <c r="F81" s="12">
        <f>F61</f>
        <v>0</v>
      </c>
    </row>
    <row r="82" spans="1:6" x14ac:dyDescent="0.25">
      <c r="A82" s="13" t="s">
        <v>129</v>
      </c>
      <c r="B82" s="44" t="s">
        <v>46</v>
      </c>
      <c r="C82" s="45"/>
      <c r="D82" s="45"/>
      <c r="E82" s="45"/>
      <c r="F82" s="12">
        <f>F69</f>
        <v>0</v>
      </c>
    </row>
    <row r="84" spans="1:6" x14ac:dyDescent="0.25">
      <c r="B84" s="44" t="s">
        <v>50</v>
      </c>
      <c r="C84" s="45"/>
      <c r="D84" s="45"/>
      <c r="E84" s="45"/>
      <c r="F84" s="12">
        <f>SUM(F78:F82)</f>
        <v>0</v>
      </c>
    </row>
    <row r="87" spans="1:6" hidden="1" x14ac:dyDescent="0.25">
      <c r="B87" s="46"/>
      <c r="C87" s="46"/>
      <c r="D87" s="46"/>
      <c r="E87" s="46"/>
      <c r="F87" s="46"/>
    </row>
    <row r="89" spans="1:6" hidden="1" x14ac:dyDescent="0.25">
      <c r="B89" s="46"/>
      <c r="C89" s="46"/>
      <c r="D89" s="46"/>
      <c r="E89" s="46"/>
      <c r="F89" s="46"/>
    </row>
    <row r="92" spans="1:6" x14ac:dyDescent="0.25">
      <c r="B92" s="44" t="s">
        <v>51</v>
      </c>
      <c r="C92" s="45"/>
      <c r="D92" s="45"/>
      <c r="E92" s="45"/>
    </row>
    <row r="94" spans="1:6" x14ac:dyDescent="0.25">
      <c r="B94" s="44" t="s">
        <v>52</v>
      </c>
      <c r="C94" s="45"/>
      <c r="D94" s="45"/>
      <c r="E94" s="45"/>
      <c r="F94" s="12">
        <f>F84</f>
        <v>0</v>
      </c>
    </row>
    <row r="95" spans="1:6" x14ac:dyDescent="0.25">
      <c r="B95" s="44" t="s">
        <v>53</v>
      </c>
      <c r="C95" s="45"/>
      <c r="D95" s="45"/>
      <c r="E95" s="45"/>
      <c r="F95" s="12">
        <f>ROUND(F94*25/100,2)</f>
        <v>0</v>
      </c>
    </row>
    <row r="96" spans="1:6" x14ac:dyDescent="0.25">
      <c r="B96" s="44" t="s">
        <v>54</v>
      </c>
      <c r="C96" s="45"/>
      <c r="D96" s="45"/>
      <c r="E96" s="45"/>
      <c r="F96" s="12">
        <f>SUM(F94:F95)</f>
        <v>0</v>
      </c>
    </row>
    <row r="98" spans="2:6" x14ac:dyDescent="0.25">
      <c r="B98" s="44"/>
      <c r="C98" s="45"/>
      <c r="D98" s="45"/>
      <c r="E98" s="45"/>
      <c r="F98" s="12"/>
    </row>
    <row r="99" spans="2:6" x14ac:dyDescent="0.25">
      <c r="B99" s="44"/>
      <c r="C99" s="45"/>
      <c r="D99" s="45"/>
      <c r="E99" s="45"/>
      <c r="F99" s="12"/>
    </row>
    <row r="102" spans="2:6" hidden="1" x14ac:dyDescent="0.25">
      <c r="B102" s="46"/>
      <c r="C102" s="46"/>
      <c r="D102" s="46"/>
      <c r="E102" s="46"/>
      <c r="F102" s="46"/>
    </row>
    <row r="104" spans="2:6" hidden="1" x14ac:dyDescent="0.25">
      <c r="B104" s="46"/>
      <c r="C104" s="46"/>
      <c r="D104" s="46"/>
      <c r="E104" s="46"/>
      <c r="F104" s="46"/>
    </row>
    <row r="106" spans="2:6" hidden="1" x14ac:dyDescent="0.25">
      <c r="B106" s="46"/>
      <c r="C106" s="46"/>
      <c r="D106" s="46"/>
      <c r="E106" s="46"/>
      <c r="F106" s="46"/>
    </row>
  </sheetData>
  <sheetProtection algorithmName="SHA-512" hashValue="bXKv7Dkgpp3ZMIawN8k68Wt8gEdB+ilodcLI1E1hjeqSbXFLrSMFVoPHQf50xeLFbu5ZOAHDXh6fHlClXHRL2g==" saltValue="XRenlj2YsUmfb/2y3iTHWw==" spinCount="100000" sheet="1" objects="1" scenarios="1"/>
  <protectedRanges>
    <protectedRange sqref="E1:E1048576" name="Raspon1"/>
  </protectedRanges>
  <mergeCells count="39">
    <mergeCell ref="B63:F63"/>
    <mergeCell ref="B9:E9"/>
    <mergeCell ref="B1:F1"/>
    <mergeCell ref="B2:F2"/>
    <mergeCell ref="B3:F3"/>
    <mergeCell ref="B5:F5"/>
    <mergeCell ref="B7:F7"/>
    <mergeCell ref="B35:E35"/>
    <mergeCell ref="B48:E48"/>
    <mergeCell ref="B50:F50"/>
    <mergeCell ref="B52:E52"/>
    <mergeCell ref="B61:E61"/>
    <mergeCell ref="B21:E21"/>
    <mergeCell ref="B23:F23"/>
    <mergeCell ref="B25:E25"/>
    <mergeCell ref="B31:E31"/>
    <mergeCell ref="B33:F33"/>
    <mergeCell ref="B102:F102"/>
    <mergeCell ref="B104:F104"/>
    <mergeCell ref="B106:F106"/>
    <mergeCell ref="B95:E95"/>
    <mergeCell ref="B98:E98"/>
    <mergeCell ref="B99:E99"/>
    <mergeCell ref="B65:E65"/>
    <mergeCell ref="B69:E69"/>
    <mergeCell ref="B71:F71"/>
    <mergeCell ref="B73:F73"/>
    <mergeCell ref="B76:E76"/>
    <mergeCell ref="B87:F87"/>
    <mergeCell ref="B89:F89"/>
    <mergeCell ref="B92:E92"/>
    <mergeCell ref="B94:E94"/>
    <mergeCell ref="B96:E96"/>
    <mergeCell ref="B80:E80"/>
    <mergeCell ref="B81:E81"/>
    <mergeCell ref="B82:E82"/>
    <mergeCell ref="B78:E78"/>
    <mergeCell ref="B84:E84"/>
    <mergeCell ref="B79:E7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853A3-5AEA-479E-BFE6-E631C18C3012}">
  <dimension ref="A1:F105"/>
  <sheetViews>
    <sheetView topLeftCell="A8" workbookViewId="0">
      <selection activeCell="B11" sqref="B11"/>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6" t="s">
        <v>0</v>
      </c>
      <c r="C1" s="46"/>
      <c r="D1" s="46"/>
      <c r="E1" s="46"/>
      <c r="F1" s="46"/>
    </row>
    <row r="2" spans="1:6" ht="15" customHeight="1" x14ac:dyDescent="0.25">
      <c r="B2" s="46" t="s">
        <v>142</v>
      </c>
      <c r="C2" s="46"/>
      <c r="D2" s="46"/>
      <c r="E2" s="46"/>
      <c r="F2" s="46"/>
    </row>
    <row r="3" spans="1:6" ht="15" customHeight="1" x14ac:dyDescent="0.25">
      <c r="B3" s="46" t="s">
        <v>141</v>
      </c>
      <c r="C3" s="46"/>
      <c r="D3" s="46"/>
      <c r="E3" s="46"/>
      <c r="F3" s="46"/>
    </row>
    <row r="5" spans="1:6" hidden="1" x14ac:dyDescent="0.25">
      <c r="B5" s="46"/>
      <c r="C5" s="46"/>
      <c r="D5" s="46"/>
      <c r="E5" s="46"/>
      <c r="F5" s="46"/>
    </row>
    <row r="6" spans="1:6" ht="30" x14ac:dyDescent="0.25">
      <c r="A6" s="20" t="s">
        <v>111</v>
      </c>
      <c r="B6" s="20" t="s">
        <v>112</v>
      </c>
      <c r="C6" s="21" t="s">
        <v>113</v>
      </c>
      <c r="D6" s="20" t="s">
        <v>114</v>
      </c>
      <c r="E6" s="20" t="s">
        <v>115</v>
      </c>
      <c r="F6" s="20" t="s">
        <v>116</v>
      </c>
    </row>
    <row r="7" spans="1:6" hidden="1" x14ac:dyDescent="0.25">
      <c r="B7" s="46"/>
      <c r="C7" s="46"/>
      <c r="D7" s="46"/>
      <c r="E7" s="46"/>
      <c r="F7" s="46"/>
    </row>
    <row r="9" spans="1:6" x14ac:dyDescent="0.25">
      <c r="A9" s="3" t="s">
        <v>1</v>
      </c>
      <c r="B9" s="44" t="s">
        <v>2</v>
      </c>
      <c r="C9" s="45"/>
      <c r="D9" s="45"/>
      <c r="E9" s="45"/>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45</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123</v>
      </c>
      <c r="C15" s="6" t="s">
        <v>10</v>
      </c>
      <c r="D15" s="7">
        <v>7</v>
      </c>
      <c r="E15" s="7">
        <v>0</v>
      </c>
      <c r="F15" s="8">
        <f t="shared" si="0"/>
        <v>0</v>
      </c>
    </row>
    <row r="16" spans="1:6" ht="345" x14ac:dyDescent="0.25">
      <c r="A16" s="5" t="s">
        <v>14</v>
      </c>
      <c r="B16" s="6" t="s">
        <v>15</v>
      </c>
      <c r="C16" s="6" t="s">
        <v>10</v>
      </c>
      <c r="D16" s="7">
        <v>10</v>
      </c>
      <c r="E16" s="7">
        <v>0</v>
      </c>
      <c r="F16" s="8">
        <f t="shared" si="0"/>
        <v>0</v>
      </c>
    </row>
    <row r="17" spans="1:6" ht="105" x14ac:dyDescent="0.25">
      <c r="A17" s="9" t="s">
        <v>16</v>
      </c>
      <c r="B17" s="10" t="s">
        <v>140</v>
      </c>
      <c r="C17" s="10"/>
      <c r="D17" s="11"/>
      <c r="E17" s="11"/>
      <c r="F17" s="11"/>
    </row>
    <row r="18" spans="1:6" ht="105" x14ac:dyDescent="0.25">
      <c r="A18" s="5" t="s">
        <v>17</v>
      </c>
      <c r="B18" s="6" t="s">
        <v>18</v>
      </c>
      <c r="C18" s="6" t="s">
        <v>19</v>
      </c>
      <c r="D18" s="7">
        <v>4</v>
      </c>
      <c r="E18" s="7">
        <v>0</v>
      </c>
      <c r="F18" s="8">
        <f>ROUND(D18*E18,2)</f>
        <v>0</v>
      </c>
    </row>
    <row r="19" spans="1:6" ht="150" x14ac:dyDescent="0.25">
      <c r="A19" s="5" t="s">
        <v>119</v>
      </c>
      <c r="B19" s="6" t="s">
        <v>122</v>
      </c>
      <c r="C19" s="6" t="s">
        <v>19</v>
      </c>
      <c r="D19" s="7">
        <v>2</v>
      </c>
      <c r="E19" s="7">
        <v>0</v>
      </c>
      <c r="F19" s="8">
        <f>ROUND(D19*E19,2)</f>
        <v>0</v>
      </c>
    </row>
    <row r="21" spans="1:6" x14ac:dyDescent="0.25">
      <c r="A21" s="3" t="s">
        <v>1</v>
      </c>
      <c r="B21" s="44" t="s">
        <v>20</v>
      </c>
      <c r="C21" s="45"/>
      <c r="D21" s="45"/>
      <c r="E21" s="45"/>
      <c r="F21" s="12">
        <f>SUM(F11:F19)</f>
        <v>0</v>
      </c>
    </row>
    <row r="23" spans="1:6" hidden="1" x14ac:dyDescent="0.25">
      <c r="B23" s="46"/>
      <c r="C23" s="46"/>
      <c r="D23" s="46"/>
      <c r="E23" s="46"/>
      <c r="F23" s="46"/>
    </row>
    <row r="25" spans="1:6" x14ac:dyDescent="0.25">
      <c r="A25" s="3" t="s">
        <v>21</v>
      </c>
      <c r="B25" s="44" t="s">
        <v>130</v>
      </c>
      <c r="C25" s="45"/>
      <c r="D25" s="45"/>
      <c r="E25" s="45"/>
      <c r="F25" s="4"/>
    </row>
    <row r="27" spans="1:6" ht="90" x14ac:dyDescent="0.25">
      <c r="A27" s="5" t="s">
        <v>3</v>
      </c>
      <c r="B27" s="6" t="s">
        <v>121</v>
      </c>
      <c r="C27" s="6" t="s">
        <v>10</v>
      </c>
      <c r="D27" s="7">
        <v>6</v>
      </c>
      <c r="E27" s="7">
        <v>0</v>
      </c>
      <c r="F27" s="8">
        <f>ROUND(D27*E27,2)</f>
        <v>0</v>
      </c>
    </row>
    <row r="28" spans="1:6" ht="180" x14ac:dyDescent="0.25">
      <c r="A28" s="5" t="s">
        <v>6</v>
      </c>
      <c r="B28" s="6" t="s">
        <v>120</v>
      </c>
      <c r="C28" s="6" t="s">
        <v>31</v>
      </c>
      <c r="D28" s="7">
        <v>29</v>
      </c>
      <c r="E28" s="7">
        <v>0</v>
      </c>
      <c r="F28" s="8">
        <f>ROUND(D28*E28,2)</f>
        <v>0</v>
      </c>
    </row>
    <row r="30" spans="1:6" x14ac:dyDescent="0.25">
      <c r="A30" s="3" t="s">
        <v>21</v>
      </c>
      <c r="B30" s="44" t="s">
        <v>134</v>
      </c>
      <c r="C30" s="45"/>
      <c r="D30" s="45"/>
      <c r="E30" s="45"/>
      <c r="F30" s="12">
        <f>SUM(F27:F28)</f>
        <v>0</v>
      </c>
    </row>
    <row r="32" spans="1:6" hidden="1" x14ac:dyDescent="0.25">
      <c r="B32" s="46"/>
      <c r="C32" s="46"/>
      <c r="D32" s="46"/>
      <c r="E32" s="46"/>
      <c r="F32" s="46"/>
    </row>
    <row r="34" spans="1:6" x14ac:dyDescent="0.25">
      <c r="A34" s="3" t="s">
        <v>36</v>
      </c>
      <c r="B34" s="44" t="s">
        <v>22</v>
      </c>
      <c r="C34" s="45"/>
      <c r="D34" s="45"/>
      <c r="E34" s="45"/>
      <c r="F34" s="4"/>
    </row>
    <row r="36" spans="1:6" ht="255" x14ac:dyDescent="0.25">
      <c r="A36" s="5" t="s">
        <v>3</v>
      </c>
      <c r="B36" s="6" t="s">
        <v>23</v>
      </c>
      <c r="C36" s="6"/>
      <c r="D36" s="7"/>
      <c r="E36" s="7"/>
      <c r="F36" s="7"/>
    </row>
    <row r="37" spans="1:6" ht="225" x14ac:dyDescent="0.25">
      <c r="A37" s="9" t="s">
        <v>16</v>
      </c>
      <c r="B37" s="10" t="s">
        <v>24</v>
      </c>
      <c r="C37" s="10"/>
      <c r="D37" s="11"/>
      <c r="E37" s="11"/>
      <c r="F37" s="11"/>
    </row>
    <row r="38" spans="1:6" x14ac:dyDescent="0.25">
      <c r="A38" s="5" t="s">
        <v>25</v>
      </c>
      <c r="B38" s="6" t="s">
        <v>26</v>
      </c>
      <c r="C38" s="6" t="s">
        <v>27</v>
      </c>
      <c r="D38" s="7">
        <v>30</v>
      </c>
      <c r="E38" s="7">
        <v>0</v>
      </c>
      <c r="F38" s="8">
        <f t="shared" ref="F38:F45" si="1">ROUND(D38*E38,2)</f>
        <v>0</v>
      </c>
    </row>
    <row r="39" spans="1:6" x14ac:dyDescent="0.25">
      <c r="A39" s="5" t="s">
        <v>28</v>
      </c>
      <c r="B39" s="6" t="s">
        <v>29</v>
      </c>
      <c r="C39" s="6" t="s">
        <v>27</v>
      </c>
      <c r="D39" s="7">
        <v>14</v>
      </c>
      <c r="E39" s="7">
        <v>0</v>
      </c>
      <c r="F39" s="8">
        <f t="shared" si="1"/>
        <v>0</v>
      </c>
    </row>
    <row r="40" spans="1:6" ht="285" x14ac:dyDescent="0.25">
      <c r="A40" s="5" t="s">
        <v>6</v>
      </c>
      <c r="B40" s="6" t="s">
        <v>30</v>
      </c>
      <c r="C40" s="6" t="s">
        <v>31</v>
      </c>
      <c r="D40" s="7">
        <v>26</v>
      </c>
      <c r="E40" s="7">
        <v>0</v>
      </c>
      <c r="F40" s="8">
        <f t="shared" si="1"/>
        <v>0</v>
      </c>
    </row>
    <row r="41" spans="1:6" ht="270" x14ac:dyDescent="0.25">
      <c r="A41" s="5" t="s">
        <v>8</v>
      </c>
      <c r="B41" s="6" t="s">
        <v>32</v>
      </c>
      <c r="C41" s="6" t="s">
        <v>27</v>
      </c>
      <c r="D41" s="7">
        <v>5</v>
      </c>
      <c r="E41" s="7">
        <v>0</v>
      </c>
      <c r="F41" s="8">
        <f t="shared" si="1"/>
        <v>0</v>
      </c>
    </row>
    <row r="42" spans="1:6" ht="210" x14ac:dyDescent="0.25">
      <c r="A42" s="5" t="s">
        <v>11</v>
      </c>
      <c r="B42" s="6" t="s">
        <v>33</v>
      </c>
      <c r="C42" s="6" t="s">
        <v>27</v>
      </c>
      <c r="D42" s="7">
        <v>21</v>
      </c>
      <c r="E42" s="7">
        <v>0</v>
      </c>
      <c r="F42" s="8">
        <f t="shared" si="1"/>
        <v>0</v>
      </c>
    </row>
    <row r="43" spans="1:6" ht="240" x14ac:dyDescent="0.25">
      <c r="A43" s="5" t="s">
        <v>13</v>
      </c>
      <c r="B43" s="6" t="s">
        <v>139</v>
      </c>
      <c r="C43" s="6" t="s">
        <v>27</v>
      </c>
      <c r="D43" s="7">
        <v>7</v>
      </c>
      <c r="E43" s="7">
        <v>0</v>
      </c>
      <c r="F43" s="8">
        <f t="shared" si="1"/>
        <v>0</v>
      </c>
    </row>
    <row r="44" spans="1:6" ht="60" x14ac:dyDescent="0.25">
      <c r="A44" s="5" t="s">
        <v>14</v>
      </c>
      <c r="B44" s="6" t="s">
        <v>132</v>
      </c>
      <c r="C44" s="6" t="s">
        <v>10</v>
      </c>
      <c r="D44" s="7">
        <v>20</v>
      </c>
      <c r="E44" s="7">
        <v>0</v>
      </c>
      <c r="F44" s="8">
        <f t="shared" si="1"/>
        <v>0</v>
      </c>
    </row>
    <row r="45" spans="1:6" ht="75" x14ac:dyDescent="0.25">
      <c r="A45" s="5" t="s">
        <v>17</v>
      </c>
      <c r="B45" s="6" t="s">
        <v>131</v>
      </c>
      <c r="C45" s="6" t="s">
        <v>31</v>
      </c>
      <c r="D45" s="7">
        <v>30</v>
      </c>
      <c r="E45" s="7">
        <v>0</v>
      </c>
      <c r="F45" s="8">
        <f t="shared" si="1"/>
        <v>0</v>
      </c>
    </row>
    <row r="47" spans="1:6" x14ac:dyDescent="0.25">
      <c r="A47" s="3" t="s">
        <v>36</v>
      </c>
      <c r="B47" s="44" t="s">
        <v>35</v>
      </c>
      <c r="C47" s="45"/>
      <c r="D47" s="45"/>
      <c r="E47" s="45"/>
      <c r="F47" s="12">
        <f>SUM(F36:F45)</f>
        <v>0</v>
      </c>
    </row>
    <row r="49" spans="1:6" hidden="1" x14ac:dyDescent="0.25">
      <c r="B49" s="46"/>
      <c r="C49" s="46"/>
      <c r="D49" s="46"/>
      <c r="E49" s="46"/>
      <c r="F49" s="46"/>
    </row>
    <row r="51" spans="1:6" x14ac:dyDescent="0.25">
      <c r="A51" s="3" t="s">
        <v>45</v>
      </c>
      <c r="B51" s="44" t="s">
        <v>37</v>
      </c>
      <c r="C51" s="45"/>
      <c r="D51" s="45"/>
      <c r="E51" s="45"/>
      <c r="F51" s="4"/>
    </row>
    <row r="53" spans="1:6" ht="180" x14ac:dyDescent="0.25">
      <c r="A53" s="5" t="s">
        <v>3</v>
      </c>
      <c r="B53" s="6" t="s">
        <v>38</v>
      </c>
      <c r="C53" s="6"/>
      <c r="D53" s="7"/>
      <c r="E53" s="7"/>
      <c r="F53" s="7"/>
    </row>
    <row r="54" spans="1:6" x14ac:dyDescent="0.25">
      <c r="A54" s="5" t="s">
        <v>25</v>
      </c>
      <c r="B54" s="6" t="s">
        <v>39</v>
      </c>
      <c r="C54" s="6" t="s">
        <v>27</v>
      </c>
      <c r="D54" s="7">
        <v>3</v>
      </c>
      <c r="E54" s="7">
        <v>0</v>
      </c>
      <c r="F54" s="8">
        <f>ROUND(D54*E54,2)</f>
        <v>0</v>
      </c>
    </row>
    <row r="55" spans="1:6" x14ac:dyDescent="0.25">
      <c r="A55" s="5" t="s">
        <v>28</v>
      </c>
      <c r="B55" s="6" t="s">
        <v>40</v>
      </c>
      <c r="C55" s="6" t="s">
        <v>31</v>
      </c>
      <c r="D55" s="7">
        <v>3</v>
      </c>
      <c r="E55" s="7">
        <v>0</v>
      </c>
      <c r="F55" s="8">
        <f>ROUND(D55*E55,2)</f>
        <v>0</v>
      </c>
    </row>
    <row r="56" spans="1:6" ht="255" x14ac:dyDescent="0.25">
      <c r="A56" s="5" t="s">
        <v>6</v>
      </c>
      <c r="B56" s="6" t="s">
        <v>41</v>
      </c>
      <c r="C56" s="6" t="s">
        <v>27</v>
      </c>
      <c r="D56" s="7">
        <v>1.5</v>
      </c>
      <c r="E56" s="7">
        <v>0</v>
      </c>
      <c r="F56" s="8">
        <f>ROUND(D56*E56,2)</f>
        <v>0</v>
      </c>
    </row>
    <row r="57" spans="1:6" ht="285" x14ac:dyDescent="0.25">
      <c r="A57" s="5" t="s">
        <v>8</v>
      </c>
      <c r="B57" s="6" t="s">
        <v>118</v>
      </c>
      <c r="C57" s="6" t="s">
        <v>43</v>
      </c>
      <c r="D57" s="7">
        <v>23</v>
      </c>
      <c r="E57" s="7">
        <v>0</v>
      </c>
      <c r="F57" s="8">
        <f>ROUND(D57*E57,2)</f>
        <v>0</v>
      </c>
    </row>
    <row r="59" spans="1:6" x14ac:dyDescent="0.25">
      <c r="A59" s="3" t="s">
        <v>45</v>
      </c>
      <c r="B59" s="44" t="s">
        <v>44</v>
      </c>
      <c r="C59" s="45"/>
      <c r="D59" s="45"/>
      <c r="E59" s="45"/>
      <c r="F59" s="12">
        <f>SUM(F53:F57)</f>
        <v>0</v>
      </c>
    </row>
    <row r="61" spans="1:6" hidden="1" x14ac:dyDescent="0.25">
      <c r="B61" s="46"/>
      <c r="C61" s="46"/>
      <c r="D61" s="46"/>
      <c r="E61" s="46"/>
      <c r="F61" s="46"/>
    </row>
    <row r="63" spans="1:6" x14ac:dyDescent="0.25">
      <c r="A63" s="3" t="s">
        <v>129</v>
      </c>
      <c r="B63" s="44" t="s">
        <v>46</v>
      </c>
      <c r="C63" s="45"/>
      <c r="D63" s="45"/>
      <c r="E63" s="45"/>
      <c r="F63" s="4"/>
    </row>
    <row r="65" spans="1:6" ht="150" x14ac:dyDescent="0.25">
      <c r="A65" s="5" t="s">
        <v>3</v>
      </c>
      <c r="B65" s="6" t="s">
        <v>117</v>
      </c>
      <c r="C65" s="6" t="s">
        <v>47</v>
      </c>
      <c r="D65" s="7">
        <v>300</v>
      </c>
      <c r="E65" s="7">
        <v>0</v>
      </c>
      <c r="F65" s="8">
        <f>ROUND(D65*E65,2)</f>
        <v>0</v>
      </c>
    </row>
    <row r="67" spans="1:6" x14ac:dyDescent="0.25">
      <c r="A67" s="3" t="s">
        <v>129</v>
      </c>
      <c r="B67" s="44" t="s">
        <v>48</v>
      </c>
      <c r="C67" s="45"/>
      <c r="D67" s="45"/>
      <c r="E67" s="45"/>
      <c r="F67" s="12">
        <f>SUM(F65:F65)</f>
        <v>0</v>
      </c>
    </row>
    <row r="69" spans="1:6" hidden="1" x14ac:dyDescent="0.25">
      <c r="B69" s="46"/>
      <c r="C69" s="46"/>
      <c r="D69" s="46"/>
      <c r="E69" s="46"/>
      <c r="F69" s="46"/>
    </row>
    <row r="71" spans="1:6" hidden="1" x14ac:dyDescent="0.25">
      <c r="B71" s="46"/>
      <c r="C71" s="46"/>
      <c r="D71" s="46"/>
      <c r="E71" s="46"/>
      <c r="F71" s="46"/>
    </row>
    <row r="73" spans="1:6" hidden="1" x14ac:dyDescent="0.25">
      <c r="B73" s="46"/>
      <c r="C73" s="46"/>
      <c r="D73" s="46"/>
      <c r="E73" s="46"/>
      <c r="F73" s="46"/>
    </row>
    <row r="76" spans="1:6" x14ac:dyDescent="0.25">
      <c r="B76" s="44" t="s">
        <v>49</v>
      </c>
      <c r="C76" s="45"/>
      <c r="D76" s="45"/>
      <c r="E76" s="45"/>
    </row>
    <row r="78" spans="1:6" x14ac:dyDescent="0.25">
      <c r="A78" s="13" t="s">
        <v>1</v>
      </c>
      <c r="B78" s="44" t="s">
        <v>2</v>
      </c>
      <c r="C78" s="45"/>
      <c r="D78" s="45"/>
      <c r="E78" s="45"/>
      <c r="F78" s="12">
        <f>F21</f>
        <v>0</v>
      </c>
    </row>
    <row r="79" spans="1:6" x14ac:dyDescent="0.25">
      <c r="A79" s="13" t="s">
        <v>21</v>
      </c>
      <c r="B79" s="44" t="s">
        <v>130</v>
      </c>
      <c r="C79" s="45"/>
      <c r="D79" s="45"/>
      <c r="E79" s="45"/>
      <c r="F79" s="12">
        <f>F30</f>
        <v>0</v>
      </c>
    </row>
    <row r="80" spans="1:6" x14ac:dyDescent="0.25">
      <c r="A80" s="13" t="s">
        <v>36</v>
      </c>
      <c r="B80" s="44" t="s">
        <v>22</v>
      </c>
      <c r="C80" s="45"/>
      <c r="D80" s="45"/>
      <c r="E80" s="45"/>
      <c r="F80" s="12">
        <f>F47</f>
        <v>0</v>
      </c>
    </row>
    <row r="81" spans="1:6" x14ac:dyDescent="0.25">
      <c r="A81" s="13" t="s">
        <v>45</v>
      </c>
      <c r="B81" s="44" t="s">
        <v>37</v>
      </c>
      <c r="C81" s="45"/>
      <c r="D81" s="45"/>
      <c r="E81" s="45"/>
      <c r="F81" s="12">
        <f>F59</f>
        <v>0</v>
      </c>
    </row>
    <row r="82" spans="1:6" x14ac:dyDescent="0.25">
      <c r="A82" s="13" t="s">
        <v>129</v>
      </c>
      <c r="B82" s="44" t="s">
        <v>46</v>
      </c>
      <c r="C82" s="45"/>
      <c r="D82" s="45"/>
      <c r="E82" s="45"/>
      <c r="F82" s="12">
        <f>F67</f>
        <v>0</v>
      </c>
    </row>
    <row r="84" spans="1:6" x14ac:dyDescent="0.25">
      <c r="B84" s="44" t="s">
        <v>50</v>
      </c>
      <c r="C84" s="45"/>
      <c r="D84" s="45"/>
      <c r="E84" s="45"/>
      <c r="F84" s="12">
        <f>SUM(F78:F82)</f>
        <v>0</v>
      </c>
    </row>
    <row r="87" spans="1:6" hidden="1" x14ac:dyDescent="0.25">
      <c r="B87" s="46"/>
      <c r="C87" s="46"/>
      <c r="D87" s="46"/>
      <c r="E87" s="46"/>
      <c r="F87" s="46"/>
    </row>
    <row r="89" spans="1:6" hidden="1" x14ac:dyDescent="0.25">
      <c r="B89" s="46"/>
      <c r="C89" s="46"/>
      <c r="D89" s="46"/>
      <c r="E89" s="46"/>
      <c r="F89" s="46"/>
    </row>
    <row r="91" spans="1:6" hidden="1" x14ac:dyDescent="0.25">
      <c r="B91" s="46"/>
      <c r="C91" s="46"/>
      <c r="D91" s="46"/>
      <c r="E91" s="46"/>
      <c r="F91" s="46"/>
    </row>
    <row r="94" spans="1:6" x14ac:dyDescent="0.25">
      <c r="B94" s="44" t="s">
        <v>51</v>
      </c>
      <c r="C94" s="45"/>
      <c r="D94" s="45"/>
      <c r="E94" s="45"/>
    </row>
    <row r="96" spans="1:6" x14ac:dyDescent="0.25">
      <c r="B96" s="44" t="s">
        <v>52</v>
      </c>
      <c r="C96" s="45"/>
      <c r="D96" s="45"/>
      <c r="E96" s="45"/>
      <c r="F96" s="12">
        <f>F84</f>
        <v>0</v>
      </c>
    </row>
    <row r="97" spans="2:6" x14ac:dyDescent="0.25">
      <c r="B97" s="44" t="s">
        <v>53</v>
      </c>
      <c r="C97" s="45"/>
      <c r="D97" s="45"/>
      <c r="E97" s="45"/>
      <c r="F97" s="12">
        <f>ROUND(F96*25/100,2)</f>
        <v>0</v>
      </c>
    </row>
    <row r="98" spans="2:6" x14ac:dyDescent="0.25">
      <c r="B98" s="44" t="s">
        <v>54</v>
      </c>
      <c r="C98" s="45"/>
      <c r="D98" s="45"/>
      <c r="E98" s="45"/>
      <c r="F98" s="12">
        <f>SUM(F96:F97)</f>
        <v>0</v>
      </c>
    </row>
    <row r="101" spans="2:6" hidden="1" x14ac:dyDescent="0.25">
      <c r="B101" s="46"/>
      <c r="C101" s="46"/>
      <c r="D101" s="46"/>
      <c r="E101" s="46"/>
      <c r="F101" s="46"/>
    </row>
    <row r="103" spans="2:6" hidden="1" x14ac:dyDescent="0.25">
      <c r="B103" s="46"/>
      <c r="C103" s="46"/>
      <c r="D103" s="46"/>
      <c r="E103" s="46"/>
      <c r="F103" s="46"/>
    </row>
    <row r="105" spans="2:6" hidden="1" x14ac:dyDescent="0.25">
      <c r="B105" s="46"/>
      <c r="C105" s="46"/>
      <c r="D105" s="46"/>
      <c r="E105" s="46"/>
      <c r="F105" s="46"/>
    </row>
  </sheetData>
  <sheetProtection algorithmName="SHA-512" hashValue="IuGil9OEC4CD8bOocu+ugcBq+DeCwQbUY0/3cfqPJ9PL12xpAeZMxHQvTH33F8Ge4NERVpUSSg+QBre/FbKTWg==" saltValue="bmVY5bJabqseEY51LTq0Rg==" spinCount="100000" sheet="1" objects="1" scenarios="1"/>
  <protectedRanges>
    <protectedRange sqref="E1:E1048576" name="Raspon1"/>
  </protectedRanges>
  <mergeCells count="39">
    <mergeCell ref="B101:F101"/>
    <mergeCell ref="B103:F103"/>
    <mergeCell ref="B105:F105"/>
    <mergeCell ref="B89:F89"/>
    <mergeCell ref="B91:F91"/>
    <mergeCell ref="B94:E94"/>
    <mergeCell ref="B96:E96"/>
    <mergeCell ref="B97:E97"/>
    <mergeCell ref="B98:E98"/>
    <mergeCell ref="B87:F87"/>
    <mergeCell ref="B67:E67"/>
    <mergeCell ref="B69:F69"/>
    <mergeCell ref="B71:F71"/>
    <mergeCell ref="B73:F73"/>
    <mergeCell ref="B76:E76"/>
    <mergeCell ref="B78:E78"/>
    <mergeCell ref="B79:E79"/>
    <mergeCell ref="B80:E80"/>
    <mergeCell ref="B81:E81"/>
    <mergeCell ref="B82:E82"/>
    <mergeCell ref="B84:E84"/>
    <mergeCell ref="B63:E63"/>
    <mergeCell ref="B21:E21"/>
    <mergeCell ref="B23:F23"/>
    <mergeCell ref="B25:E25"/>
    <mergeCell ref="B30:E30"/>
    <mergeCell ref="B32:F32"/>
    <mergeCell ref="B34:E34"/>
    <mergeCell ref="B47:E47"/>
    <mergeCell ref="B1:F1"/>
    <mergeCell ref="B2:F2"/>
    <mergeCell ref="B3:F3"/>
    <mergeCell ref="B5:F5"/>
    <mergeCell ref="B7:F7"/>
    <mergeCell ref="B49:F49"/>
    <mergeCell ref="B51:E51"/>
    <mergeCell ref="B59:E59"/>
    <mergeCell ref="B61:F61"/>
    <mergeCell ref="B9:E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5DE38-D6E9-4687-BC51-1C2CE1651158}">
  <dimension ref="A1:F111"/>
  <sheetViews>
    <sheetView tabSelected="1" topLeftCell="A34" workbookViewId="0">
      <selection activeCell="F99" sqref="F99"/>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6" t="s">
        <v>0</v>
      </c>
      <c r="C1" s="46"/>
      <c r="D1" s="46"/>
      <c r="E1" s="46"/>
      <c r="F1" s="46"/>
    </row>
    <row r="2" spans="1:6" ht="15" customHeight="1" x14ac:dyDescent="0.25">
      <c r="B2" s="46" t="s">
        <v>157</v>
      </c>
      <c r="C2" s="46"/>
      <c r="D2" s="46"/>
      <c r="E2" s="46"/>
      <c r="F2" s="46"/>
    </row>
    <row r="3" spans="1:6" ht="15" customHeight="1" x14ac:dyDescent="0.25">
      <c r="B3" s="46" t="s">
        <v>137</v>
      </c>
      <c r="C3" s="46"/>
      <c r="D3" s="46"/>
      <c r="E3" s="46"/>
      <c r="F3" s="46"/>
    </row>
    <row r="5" spans="1:6" hidden="1" x14ac:dyDescent="0.25">
      <c r="B5" s="46"/>
      <c r="C5" s="46"/>
      <c r="D5" s="46"/>
      <c r="E5" s="46"/>
      <c r="F5" s="46"/>
    </row>
    <row r="6" spans="1:6" ht="30" x14ac:dyDescent="0.25">
      <c r="A6" s="20" t="s">
        <v>111</v>
      </c>
      <c r="B6" s="20" t="s">
        <v>112</v>
      </c>
      <c r="C6" s="21" t="s">
        <v>113</v>
      </c>
      <c r="D6" s="20" t="s">
        <v>114</v>
      </c>
      <c r="E6" s="20" t="s">
        <v>115</v>
      </c>
      <c r="F6" s="20" t="s">
        <v>116</v>
      </c>
    </row>
    <row r="7" spans="1:6" hidden="1" x14ac:dyDescent="0.25">
      <c r="B7" s="46"/>
      <c r="C7" s="46"/>
      <c r="D7" s="46"/>
      <c r="E7" s="46"/>
      <c r="F7" s="46"/>
    </row>
    <row r="9" spans="1:6" x14ac:dyDescent="0.25">
      <c r="A9" s="3" t="s">
        <v>1</v>
      </c>
      <c r="B9" s="44" t="s">
        <v>2</v>
      </c>
      <c r="C9" s="45"/>
      <c r="D9" s="45"/>
      <c r="E9" s="45"/>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55</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123</v>
      </c>
      <c r="C15" s="6" t="s">
        <v>10</v>
      </c>
      <c r="D15" s="7">
        <v>11</v>
      </c>
      <c r="E15" s="7">
        <v>0</v>
      </c>
      <c r="F15" s="8">
        <f t="shared" si="0"/>
        <v>0</v>
      </c>
    </row>
    <row r="16" spans="1:6" ht="345" x14ac:dyDescent="0.25">
      <c r="A16" s="5" t="s">
        <v>14</v>
      </c>
      <c r="B16" s="6" t="s">
        <v>15</v>
      </c>
      <c r="C16" s="6" t="s">
        <v>10</v>
      </c>
      <c r="D16" s="7">
        <v>20</v>
      </c>
      <c r="E16" s="7">
        <v>0</v>
      </c>
      <c r="F16" s="8">
        <f t="shared" si="0"/>
        <v>0</v>
      </c>
    </row>
    <row r="17" spans="1:6" ht="105" x14ac:dyDescent="0.25">
      <c r="A17" s="9" t="s">
        <v>16</v>
      </c>
      <c r="B17" s="10" t="s">
        <v>136</v>
      </c>
      <c r="C17" s="10"/>
      <c r="D17" s="11"/>
      <c r="E17" s="11"/>
      <c r="F17" s="11"/>
    </row>
    <row r="18" spans="1:6" ht="105" x14ac:dyDescent="0.25">
      <c r="A18" s="5" t="s">
        <v>17</v>
      </c>
      <c r="B18" s="6" t="s">
        <v>135</v>
      </c>
      <c r="C18" s="6" t="s">
        <v>19</v>
      </c>
      <c r="D18" s="7">
        <v>5</v>
      </c>
      <c r="E18" s="7">
        <v>0</v>
      </c>
      <c r="F18" s="8">
        <f>ROUND(D18*E18,2)</f>
        <v>0</v>
      </c>
    </row>
    <row r="20" spans="1:6" x14ac:dyDescent="0.25">
      <c r="A20" s="3" t="s">
        <v>1</v>
      </c>
      <c r="B20" s="44" t="s">
        <v>20</v>
      </c>
      <c r="C20" s="45"/>
      <c r="D20" s="45"/>
      <c r="E20" s="45"/>
      <c r="F20" s="12">
        <f>SUM(F11:F18)</f>
        <v>0</v>
      </c>
    </row>
    <row r="22" spans="1:6" hidden="1" x14ac:dyDescent="0.25">
      <c r="B22" s="46"/>
      <c r="C22" s="46"/>
      <c r="D22" s="46"/>
      <c r="E22" s="46"/>
      <c r="F22" s="46"/>
    </row>
    <row r="24" spans="1:6" x14ac:dyDescent="0.25">
      <c r="A24" s="3" t="s">
        <v>21</v>
      </c>
      <c r="B24" s="44" t="s">
        <v>130</v>
      </c>
      <c r="C24" s="45"/>
      <c r="D24" s="45"/>
      <c r="E24" s="45"/>
      <c r="F24" s="4"/>
    </row>
    <row r="26" spans="1:6" ht="120" x14ac:dyDescent="0.25">
      <c r="A26" s="5" t="s">
        <v>3</v>
      </c>
      <c r="B26" s="6" t="s">
        <v>179</v>
      </c>
      <c r="C26" s="6" t="s">
        <v>31</v>
      </c>
      <c r="D26" s="7">
        <v>15</v>
      </c>
      <c r="E26" s="7">
        <v>0</v>
      </c>
      <c r="F26" s="8">
        <f>ROUND(D26*E26,2)</f>
        <v>0</v>
      </c>
    </row>
    <row r="28" spans="1:6" x14ac:dyDescent="0.25">
      <c r="A28" s="3" t="s">
        <v>21</v>
      </c>
      <c r="B28" s="44" t="s">
        <v>134</v>
      </c>
      <c r="C28" s="45"/>
      <c r="D28" s="45"/>
      <c r="E28" s="45"/>
      <c r="F28" s="12">
        <f>SUM(F26:F26)</f>
        <v>0</v>
      </c>
    </row>
    <row r="30" spans="1:6" hidden="1" x14ac:dyDescent="0.25">
      <c r="B30" s="46"/>
      <c r="C30" s="46"/>
      <c r="D30" s="46"/>
      <c r="E30" s="46"/>
      <c r="F30" s="46"/>
    </row>
    <row r="32" spans="1:6" x14ac:dyDescent="0.25">
      <c r="A32" s="3" t="s">
        <v>36</v>
      </c>
      <c r="B32" s="44" t="s">
        <v>22</v>
      </c>
      <c r="C32" s="45"/>
      <c r="D32" s="45"/>
      <c r="E32" s="45"/>
      <c r="F32" s="4"/>
    </row>
    <row r="34" spans="1:6" ht="255" x14ac:dyDescent="0.25">
      <c r="A34" s="5" t="s">
        <v>3</v>
      </c>
      <c r="B34" s="6" t="s">
        <v>23</v>
      </c>
      <c r="C34" s="6"/>
      <c r="D34" s="7"/>
      <c r="E34" s="7"/>
      <c r="F34" s="7"/>
    </row>
    <row r="35" spans="1:6" ht="225" x14ac:dyDescent="0.25">
      <c r="A35" s="9" t="s">
        <v>16</v>
      </c>
      <c r="B35" s="10" t="s">
        <v>24</v>
      </c>
      <c r="C35" s="10"/>
      <c r="D35" s="11"/>
      <c r="E35" s="11"/>
      <c r="F35" s="11"/>
    </row>
    <row r="36" spans="1:6" x14ac:dyDescent="0.25">
      <c r="A36" s="5" t="s">
        <v>25</v>
      </c>
      <c r="B36" s="6" t="s">
        <v>26</v>
      </c>
      <c r="C36" s="6" t="s">
        <v>27</v>
      </c>
      <c r="D36" s="7">
        <v>54</v>
      </c>
      <c r="E36" s="7">
        <v>0</v>
      </c>
      <c r="F36" s="8">
        <f>ROUND(D36*E36,2)</f>
        <v>0</v>
      </c>
    </row>
    <row r="37" spans="1:6" x14ac:dyDescent="0.25">
      <c r="A37" s="5" t="s">
        <v>28</v>
      </c>
      <c r="B37" s="6" t="s">
        <v>29</v>
      </c>
      <c r="C37" s="6" t="s">
        <v>27</v>
      </c>
      <c r="D37" s="7">
        <v>23</v>
      </c>
      <c r="E37" s="7">
        <v>0</v>
      </c>
      <c r="F37" s="8">
        <f>ROUND(D37*E37,2)</f>
        <v>0</v>
      </c>
    </row>
    <row r="38" spans="1:6" ht="300" x14ac:dyDescent="0.25">
      <c r="A38" s="5" t="s">
        <v>6</v>
      </c>
      <c r="B38" s="6" t="s">
        <v>156</v>
      </c>
      <c r="C38" s="6" t="s">
        <v>31</v>
      </c>
      <c r="D38" s="7">
        <v>42</v>
      </c>
      <c r="E38" s="7">
        <v>0</v>
      </c>
      <c r="F38" s="8">
        <f>ROUND(D38*E38,2)</f>
        <v>0</v>
      </c>
    </row>
    <row r="39" spans="1:6" ht="270" x14ac:dyDescent="0.25">
      <c r="A39" s="5" t="s">
        <v>8</v>
      </c>
      <c r="B39" s="6" t="s">
        <v>32</v>
      </c>
      <c r="C39" s="6" t="s">
        <v>27</v>
      </c>
      <c r="D39" s="7">
        <v>5</v>
      </c>
      <c r="E39" s="7">
        <v>0</v>
      </c>
      <c r="F39" s="8">
        <f>ROUND(D39*E39,2)</f>
        <v>0</v>
      </c>
    </row>
    <row r="40" spans="1:6" ht="210" x14ac:dyDescent="0.25">
      <c r="A40" s="5" t="s">
        <v>11</v>
      </c>
      <c r="B40" s="6" t="s">
        <v>33</v>
      </c>
      <c r="C40" s="6" t="s">
        <v>27</v>
      </c>
      <c r="D40" s="7">
        <v>25</v>
      </c>
      <c r="E40" s="7">
        <v>0</v>
      </c>
      <c r="F40" s="8">
        <f>ROUND(D40*E40,2)</f>
        <v>0</v>
      </c>
    </row>
    <row r="41" spans="1:6" ht="285" x14ac:dyDescent="0.25">
      <c r="A41" s="5" t="s">
        <v>13</v>
      </c>
      <c r="B41" s="6" t="s">
        <v>155</v>
      </c>
      <c r="C41" s="6"/>
      <c r="D41" s="7"/>
      <c r="E41" s="7"/>
      <c r="F41" s="7"/>
    </row>
    <row r="42" spans="1:6" x14ac:dyDescent="0.25">
      <c r="A42" s="5" t="s">
        <v>25</v>
      </c>
      <c r="B42" s="6" t="s">
        <v>154</v>
      </c>
      <c r="C42" s="6" t="s">
        <v>27</v>
      </c>
      <c r="D42" s="7">
        <v>4</v>
      </c>
      <c r="E42" s="7">
        <v>0</v>
      </c>
      <c r="F42" s="8">
        <f>ROUND(D42*E42,2)</f>
        <v>0</v>
      </c>
    </row>
    <row r="43" spans="1:6" x14ac:dyDescent="0.25">
      <c r="A43" s="5" t="s">
        <v>28</v>
      </c>
      <c r="B43" s="6" t="s">
        <v>153</v>
      </c>
      <c r="C43" s="6" t="s">
        <v>27</v>
      </c>
      <c r="D43" s="7">
        <v>4</v>
      </c>
      <c r="E43" s="7">
        <v>0</v>
      </c>
      <c r="F43" s="8">
        <f>ROUND(D43*E43,2)</f>
        <v>0</v>
      </c>
    </row>
    <row r="44" spans="1:6" ht="165" x14ac:dyDescent="0.25">
      <c r="A44" s="5" t="s">
        <v>14</v>
      </c>
      <c r="B44" s="6" t="s">
        <v>152</v>
      </c>
      <c r="C44" s="6" t="s">
        <v>27</v>
      </c>
      <c r="D44" s="7">
        <v>2.5</v>
      </c>
      <c r="E44" s="7">
        <v>0</v>
      </c>
      <c r="F44" s="8">
        <f>ROUND(D44*E44,2)</f>
        <v>0</v>
      </c>
    </row>
    <row r="45" spans="1:6" ht="60" x14ac:dyDescent="0.25">
      <c r="A45" s="5" t="s">
        <v>17</v>
      </c>
      <c r="B45" s="6" t="s">
        <v>132</v>
      </c>
      <c r="C45" s="6" t="s">
        <v>10</v>
      </c>
      <c r="D45" s="7">
        <v>12</v>
      </c>
      <c r="E45" s="7">
        <v>0</v>
      </c>
      <c r="F45" s="8">
        <f>ROUND(D45*E45,2)</f>
        <v>0</v>
      </c>
    </row>
    <row r="46" spans="1:6" ht="75" x14ac:dyDescent="0.25">
      <c r="A46" s="5" t="s">
        <v>119</v>
      </c>
      <c r="B46" s="6" t="s">
        <v>131</v>
      </c>
      <c r="C46" s="6" t="s">
        <v>31</v>
      </c>
      <c r="D46" s="7">
        <v>30</v>
      </c>
      <c r="E46" s="7">
        <v>0</v>
      </c>
      <c r="F46" s="8">
        <f>ROUND(D46*E46,2)</f>
        <v>0</v>
      </c>
    </row>
    <row r="48" spans="1:6" x14ac:dyDescent="0.25">
      <c r="A48" s="3" t="s">
        <v>36</v>
      </c>
      <c r="B48" s="44" t="s">
        <v>35</v>
      </c>
      <c r="C48" s="45"/>
      <c r="D48" s="45"/>
      <c r="E48" s="45"/>
      <c r="F48" s="12">
        <f>SUM(F34:F46)</f>
        <v>0</v>
      </c>
    </row>
    <row r="50" spans="1:6" hidden="1" x14ac:dyDescent="0.25">
      <c r="B50" s="46"/>
      <c r="C50" s="46"/>
      <c r="D50" s="46"/>
      <c r="E50" s="46"/>
      <c r="F50" s="46"/>
    </row>
    <row r="52" spans="1:6" x14ac:dyDescent="0.25">
      <c r="A52" s="3" t="s">
        <v>45</v>
      </c>
      <c r="B52" s="44" t="s">
        <v>37</v>
      </c>
      <c r="C52" s="45"/>
      <c r="D52" s="45"/>
      <c r="E52" s="45"/>
      <c r="F52" s="4"/>
    </row>
    <row r="54" spans="1:6" ht="180" x14ac:dyDescent="0.25">
      <c r="A54" s="5" t="s">
        <v>3</v>
      </c>
      <c r="B54" s="6" t="s">
        <v>38</v>
      </c>
      <c r="C54" s="6"/>
      <c r="D54" s="7"/>
      <c r="E54" s="7"/>
      <c r="F54" s="7"/>
    </row>
    <row r="55" spans="1:6" x14ac:dyDescent="0.25">
      <c r="A55" s="5" t="s">
        <v>25</v>
      </c>
      <c r="B55" s="6" t="s">
        <v>39</v>
      </c>
      <c r="C55" s="6" t="s">
        <v>27</v>
      </c>
      <c r="D55" s="7">
        <v>3.5</v>
      </c>
      <c r="E55" s="7">
        <v>0</v>
      </c>
      <c r="F55" s="8">
        <f>ROUND(D55*E55,2)</f>
        <v>0</v>
      </c>
    </row>
    <row r="56" spans="1:6" x14ac:dyDescent="0.25">
      <c r="A56" s="5" t="s">
        <v>28</v>
      </c>
      <c r="B56" s="6" t="s">
        <v>40</v>
      </c>
      <c r="C56" s="6" t="s">
        <v>31</v>
      </c>
      <c r="D56" s="7">
        <v>3</v>
      </c>
      <c r="E56" s="7">
        <v>0</v>
      </c>
      <c r="F56" s="8">
        <f>ROUND(D56*E56,2)</f>
        <v>0</v>
      </c>
    </row>
    <row r="57" spans="1:6" ht="120" x14ac:dyDescent="0.25">
      <c r="A57" s="5" t="s">
        <v>6</v>
      </c>
      <c r="B57" s="6" t="s">
        <v>151</v>
      </c>
      <c r="C57" s="6" t="s">
        <v>27</v>
      </c>
      <c r="D57" s="7">
        <v>1</v>
      </c>
      <c r="E57" s="7">
        <v>0</v>
      </c>
      <c r="F57" s="8">
        <f>ROUND(D57*E57,2)</f>
        <v>0</v>
      </c>
    </row>
    <row r="58" spans="1:6" ht="180" x14ac:dyDescent="0.25">
      <c r="A58" s="5" t="s">
        <v>8</v>
      </c>
      <c r="B58" s="6" t="s">
        <v>150</v>
      </c>
      <c r="C58" s="6"/>
      <c r="D58" s="7"/>
      <c r="E58" s="7"/>
      <c r="F58" s="7"/>
    </row>
    <row r="59" spans="1:6" x14ac:dyDescent="0.25">
      <c r="A59" s="5" t="s">
        <v>25</v>
      </c>
      <c r="B59" s="6" t="s">
        <v>148</v>
      </c>
      <c r="C59" s="6" t="s">
        <v>27</v>
      </c>
      <c r="D59" s="7">
        <v>4</v>
      </c>
      <c r="E59" s="7">
        <v>0</v>
      </c>
      <c r="F59" s="8">
        <f>ROUND(D59*E59,2)</f>
        <v>0</v>
      </c>
    </row>
    <row r="60" spans="1:6" x14ac:dyDescent="0.25">
      <c r="A60" s="5" t="s">
        <v>28</v>
      </c>
      <c r="B60" s="6" t="s">
        <v>40</v>
      </c>
      <c r="C60" s="6" t="s">
        <v>31</v>
      </c>
      <c r="D60" s="7">
        <v>15</v>
      </c>
      <c r="E60" s="7">
        <v>0</v>
      </c>
      <c r="F60" s="8">
        <f>ROUND(D60*E60,2)</f>
        <v>0</v>
      </c>
    </row>
    <row r="61" spans="1:6" ht="180" x14ac:dyDescent="0.25">
      <c r="A61" s="5" t="s">
        <v>11</v>
      </c>
      <c r="B61" s="6" t="s">
        <v>149</v>
      </c>
      <c r="C61" s="6"/>
      <c r="D61" s="7"/>
      <c r="E61" s="7"/>
      <c r="F61" s="7"/>
    </row>
    <row r="62" spans="1:6" x14ac:dyDescent="0.25">
      <c r="A62" s="5" t="s">
        <v>25</v>
      </c>
      <c r="B62" s="6" t="s">
        <v>148</v>
      </c>
      <c r="C62" s="6" t="s">
        <v>27</v>
      </c>
      <c r="D62" s="7">
        <v>2.5</v>
      </c>
      <c r="E62" s="7">
        <v>0</v>
      </c>
      <c r="F62" s="8">
        <f>ROUND(D62*E62,2)</f>
        <v>0</v>
      </c>
    </row>
    <row r="63" spans="1:6" x14ac:dyDescent="0.25">
      <c r="A63" s="5" t="s">
        <v>28</v>
      </c>
      <c r="B63" s="6" t="s">
        <v>40</v>
      </c>
      <c r="C63" s="6" t="s">
        <v>31</v>
      </c>
      <c r="D63" s="7">
        <v>21</v>
      </c>
      <c r="E63" s="7">
        <v>0</v>
      </c>
      <c r="F63" s="8">
        <f>ROUND(D63*E63,2)</f>
        <v>0</v>
      </c>
    </row>
    <row r="64" spans="1:6" ht="255" x14ac:dyDescent="0.25">
      <c r="A64" s="5" t="s">
        <v>13</v>
      </c>
      <c r="B64" s="6" t="s">
        <v>41</v>
      </c>
      <c r="C64" s="6" t="s">
        <v>27</v>
      </c>
      <c r="D64" s="7">
        <v>2</v>
      </c>
      <c r="E64" s="7">
        <v>0</v>
      </c>
      <c r="F64" s="8">
        <f>ROUND(D64*E64,2)</f>
        <v>0</v>
      </c>
    </row>
    <row r="66" spans="1:6" x14ac:dyDescent="0.25">
      <c r="A66" s="3" t="s">
        <v>45</v>
      </c>
      <c r="B66" s="44" t="s">
        <v>44</v>
      </c>
      <c r="C66" s="45"/>
      <c r="D66" s="45"/>
      <c r="E66" s="45"/>
      <c r="F66" s="12">
        <f>SUM(F54:F64)</f>
        <v>0</v>
      </c>
    </row>
    <row r="68" spans="1:6" hidden="1" x14ac:dyDescent="0.25">
      <c r="B68" s="46"/>
      <c r="C68" s="46"/>
      <c r="D68" s="46"/>
      <c r="E68" s="46"/>
      <c r="F68" s="46"/>
    </row>
    <row r="70" spans="1:6" x14ac:dyDescent="0.25">
      <c r="A70" s="3" t="s">
        <v>129</v>
      </c>
      <c r="B70" s="44" t="s">
        <v>46</v>
      </c>
      <c r="C70" s="45"/>
      <c r="D70" s="45"/>
      <c r="E70" s="45"/>
      <c r="F70" s="4"/>
    </row>
    <row r="72" spans="1:6" ht="150" x14ac:dyDescent="0.25">
      <c r="A72" s="5" t="s">
        <v>3</v>
      </c>
      <c r="B72" s="6" t="s">
        <v>117</v>
      </c>
      <c r="C72" s="6" t="s">
        <v>47</v>
      </c>
      <c r="D72" s="7">
        <v>850</v>
      </c>
      <c r="E72" s="7">
        <v>0</v>
      </c>
      <c r="F72" s="8">
        <f>ROUND(D72*E72,2)</f>
        <v>0</v>
      </c>
    </row>
    <row r="74" spans="1:6" x14ac:dyDescent="0.25">
      <c r="A74" s="3" t="s">
        <v>129</v>
      </c>
      <c r="B74" s="44" t="s">
        <v>48</v>
      </c>
      <c r="C74" s="45"/>
      <c r="D74" s="45"/>
      <c r="E74" s="45"/>
      <c r="F74" s="12">
        <f>SUM(F72:F72)</f>
        <v>0</v>
      </c>
    </row>
    <row r="76" spans="1:6" hidden="1" x14ac:dyDescent="0.25">
      <c r="B76" s="46"/>
      <c r="C76" s="46"/>
      <c r="D76" s="46"/>
      <c r="E76" s="46"/>
      <c r="F76" s="46"/>
    </row>
    <row r="78" spans="1:6" x14ac:dyDescent="0.25">
      <c r="A78" s="3" t="s">
        <v>144</v>
      </c>
      <c r="B78" s="44" t="s">
        <v>143</v>
      </c>
      <c r="C78" s="45"/>
      <c r="D78" s="45"/>
      <c r="E78" s="45"/>
      <c r="F78" s="4"/>
    </row>
    <row r="80" spans="1:6" ht="135" x14ac:dyDescent="0.25">
      <c r="A80" s="5" t="s">
        <v>3</v>
      </c>
      <c r="B80" s="6" t="s">
        <v>147</v>
      </c>
      <c r="C80" s="6" t="s">
        <v>31</v>
      </c>
      <c r="D80" s="7">
        <v>11</v>
      </c>
      <c r="E80" s="7">
        <v>0</v>
      </c>
      <c r="F80" s="8">
        <f>ROUND(D80*E80,2)</f>
        <v>0</v>
      </c>
    </row>
    <row r="81" spans="1:6" ht="90" x14ac:dyDescent="0.25">
      <c r="A81" s="5" t="s">
        <v>6</v>
      </c>
      <c r="B81" s="6" t="s">
        <v>146</v>
      </c>
      <c r="C81" s="6" t="s">
        <v>31</v>
      </c>
      <c r="D81" s="7">
        <v>1</v>
      </c>
      <c r="E81" s="7">
        <v>0</v>
      </c>
      <c r="F81" s="8">
        <f>ROUND(D81*E81,2)</f>
        <v>0</v>
      </c>
    </row>
    <row r="83" spans="1:6" x14ac:dyDescent="0.25">
      <c r="A83" s="3" t="s">
        <v>144</v>
      </c>
      <c r="B83" s="44" t="s">
        <v>145</v>
      </c>
      <c r="C83" s="45"/>
      <c r="D83" s="45"/>
      <c r="E83" s="45"/>
      <c r="F83" s="12">
        <f>SUM(F80:F81)</f>
        <v>0</v>
      </c>
    </row>
    <row r="85" spans="1:6" hidden="1" x14ac:dyDescent="0.25">
      <c r="B85" s="46"/>
      <c r="C85" s="46"/>
      <c r="D85" s="46"/>
      <c r="E85" s="46"/>
      <c r="F85" s="46"/>
    </row>
    <row r="87" spans="1:6" hidden="1" x14ac:dyDescent="0.25">
      <c r="B87" s="46"/>
      <c r="C87" s="46"/>
      <c r="D87" s="46"/>
      <c r="E87" s="46"/>
      <c r="F87" s="46"/>
    </row>
    <row r="90" spans="1:6" x14ac:dyDescent="0.25">
      <c r="B90" s="44" t="s">
        <v>49</v>
      </c>
      <c r="C90" s="45"/>
      <c r="D90" s="45"/>
      <c r="E90" s="45"/>
    </row>
    <row r="92" spans="1:6" x14ac:dyDescent="0.25">
      <c r="A92" s="13" t="s">
        <v>1</v>
      </c>
      <c r="B92" s="44" t="s">
        <v>2</v>
      </c>
      <c r="C92" s="45"/>
      <c r="D92" s="45"/>
      <c r="E92" s="45"/>
      <c r="F92" s="12">
        <f>F20</f>
        <v>0</v>
      </c>
    </row>
    <row r="93" spans="1:6" x14ac:dyDescent="0.25">
      <c r="A93" s="13" t="s">
        <v>21</v>
      </c>
      <c r="B93" s="44" t="s">
        <v>130</v>
      </c>
      <c r="C93" s="45"/>
      <c r="D93" s="45"/>
      <c r="E93" s="45"/>
      <c r="F93" s="12">
        <f>F28</f>
        <v>0</v>
      </c>
    </row>
    <row r="94" spans="1:6" x14ac:dyDescent="0.25">
      <c r="A94" s="13" t="s">
        <v>36</v>
      </c>
      <c r="B94" s="44" t="s">
        <v>22</v>
      </c>
      <c r="C94" s="45"/>
      <c r="D94" s="45"/>
      <c r="E94" s="45"/>
      <c r="F94" s="12">
        <f>F48</f>
        <v>0</v>
      </c>
    </row>
    <row r="95" spans="1:6" x14ac:dyDescent="0.25">
      <c r="A95" s="13" t="s">
        <v>45</v>
      </c>
      <c r="B95" s="44" t="s">
        <v>37</v>
      </c>
      <c r="C95" s="45"/>
      <c r="D95" s="45"/>
      <c r="E95" s="45"/>
      <c r="F95" s="12">
        <f>F66</f>
        <v>0</v>
      </c>
    </row>
    <row r="96" spans="1:6" x14ac:dyDescent="0.25">
      <c r="A96" s="13" t="s">
        <v>129</v>
      </c>
      <c r="B96" s="44" t="s">
        <v>46</v>
      </c>
      <c r="C96" s="45"/>
      <c r="D96" s="45"/>
      <c r="E96" s="45"/>
      <c r="F96" s="12">
        <f>F74</f>
        <v>0</v>
      </c>
    </row>
    <row r="97" spans="1:6" x14ac:dyDescent="0.25">
      <c r="A97" s="13" t="s">
        <v>144</v>
      </c>
      <c r="B97" s="44" t="s">
        <v>143</v>
      </c>
      <c r="C97" s="45"/>
      <c r="D97" s="45"/>
      <c r="E97" s="45"/>
      <c r="F97" s="12">
        <f>F83</f>
        <v>0</v>
      </c>
    </row>
    <row r="99" spans="1:6" x14ac:dyDescent="0.25">
      <c r="B99" s="44" t="s">
        <v>50</v>
      </c>
      <c r="C99" s="45"/>
      <c r="D99" s="45"/>
      <c r="E99" s="45"/>
      <c r="F99" s="12">
        <f>SUM(F92:F97)</f>
        <v>0</v>
      </c>
    </row>
    <row r="102" spans="1:6" hidden="1" x14ac:dyDescent="0.25">
      <c r="B102" s="46"/>
      <c r="C102" s="46"/>
      <c r="D102" s="46"/>
      <c r="E102" s="46"/>
      <c r="F102" s="46"/>
    </row>
    <row r="104" spans="1:6" hidden="1" x14ac:dyDescent="0.25">
      <c r="B104" s="46"/>
      <c r="C104" s="46"/>
      <c r="D104" s="46"/>
      <c r="E104" s="46"/>
      <c r="F104" s="46"/>
    </row>
    <row r="107" spans="1:6" x14ac:dyDescent="0.25">
      <c r="B107" s="44" t="s">
        <v>51</v>
      </c>
      <c r="C107" s="45"/>
      <c r="D107" s="45"/>
      <c r="E107" s="45"/>
    </row>
    <row r="109" spans="1:6" x14ac:dyDescent="0.25">
      <c r="B109" s="44" t="s">
        <v>52</v>
      </c>
      <c r="C109" s="45"/>
      <c r="D109" s="45"/>
      <c r="E109" s="45"/>
      <c r="F109" s="12">
        <f>F99</f>
        <v>0</v>
      </c>
    </row>
    <row r="110" spans="1:6" x14ac:dyDescent="0.25">
      <c r="B110" s="44" t="s">
        <v>53</v>
      </c>
      <c r="C110" s="45"/>
      <c r="D110" s="45"/>
      <c r="E110" s="45"/>
      <c r="F110" s="12">
        <f>ROUND(F109*25/100,2)</f>
        <v>0</v>
      </c>
    </row>
    <row r="111" spans="1:6" x14ac:dyDescent="0.25">
      <c r="B111" s="44" t="s">
        <v>54</v>
      </c>
      <c r="C111" s="45"/>
      <c r="D111" s="45"/>
      <c r="E111" s="45"/>
      <c r="F111" s="12">
        <f>SUM(F109:F110)</f>
        <v>0</v>
      </c>
    </row>
  </sheetData>
  <sheetProtection algorithmName="SHA-512" hashValue="8A79lsWhSCjV4gQdNNUAxou73kQAZxgFlli8FBCGbCj72X2p/8faPBkYp+UW7WT7gUzlqJc76TWe5Qtysnd7nw==" saltValue="nE1GeGx5duyY0Ou4+2fZ1g==" spinCount="100000" sheet="1" objects="1" scenarios="1"/>
  <protectedRanges>
    <protectedRange sqref="E1:E1048576" name="Raspon1"/>
  </protectedRanges>
  <mergeCells count="38">
    <mergeCell ref="B32:E32"/>
    <mergeCell ref="B9:E9"/>
    <mergeCell ref="B1:F1"/>
    <mergeCell ref="B2:F2"/>
    <mergeCell ref="B3:F3"/>
    <mergeCell ref="B5:F5"/>
    <mergeCell ref="B7:F7"/>
    <mergeCell ref="B20:E20"/>
    <mergeCell ref="B22:F22"/>
    <mergeCell ref="B24:E24"/>
    <mergeCell ref="B28:E28"/>
    <mergeCell ref="B30:F30"/>
    <mergeCell ref="B70:E70"/>
    <mergeCell ref="B83:E83"/>
    <mergeCell ref="B85:F85"/>
    <mergeCell ref="B87:F87"/>
    <mergeCell ref="B90:E90"/>
    <mergeCell ref="B48:E48"/>
    <mergeCell ref="B50:F50"/>
    <mergeCell ref="B52:E52"/>
    <mergeCell ref="B66:E66"/>
    <mergeCell ref="B68:F68"/>
    <mergeCell ref="B111:E111"/>
    <mergeCell ref="B92:E92"/>
    <mergeCell ref="B93:E93"/>
    <mergeCell ref="B94:E94"/>
    <mergeCell ref="B95:E95"/>
    <mergeCell ref="B96:E96"/>
    <mergeCell ref="B109:E109"/>
    <mergeCell ref="B74:E74"/>
    <mergeCell ref="B76:F76"/>
    <mergeCell ref="B78:E78"/>
    <mergeCell ref="B110:E110"/>
    <mergeCell ref="B97:E97"/>
    <mergeCell ref="B99:E99"/>
    <mergeCell ref="B102:F102"/>
    <mergeCell ref="B104:F104"/>
    <mergeCell ref="B107:E10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BAE97-3397-4E76-8976-4E5899A684F0}">
  <dimension ref="A1:F108"/>
  <sheetViews>
    <sheetView topLeftCell="A23" workbookViewId="0">
      <selection activeCell="D29" sqref="D29"/>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6" t="s">
        <v>0</v>
      </c>
      <c r="C1" s="46"/>
      <c r="D1" s="46"/>
      <c r="E1" s="46"/>
      <c r="F1" s="46"/>
    </row>
    <row r="2" spans="1:6" ht="15" customHeight="1" x14ac:dyDescent="0.25">
      <c r="B2" s="46" t="s">
        <v>163</v>
      </c>
      <c r="C2" s="46"/>
      <c r="D2" s="46"/>
      <c r="E2" s="46"/>
      <c r="F2" s="46"/>
    </row>
    <row r="3" spans="1:6" ht="15" customHeight="1" x14ac:dyDescent="0.25">
      <c r="B3" s="46" t="s">
        <v>162</v>
      </c>
      <c r="C3" s="46"/>
      <c r="D3" s="46"/>
      <c r="E3" s="46"/>
      <c r="F3" s="46"/>
    </row>
    <row r="5" spans="1:6" hidden="1" x14ac:dyDescent="0.25">
      <c r="B5" s="46"/>
      <c r="C5" s="46"/>
      <c r="D5" s="46"/>
      <c r="E5" s="46"/>
      <c r="F5" s="46"/>
    </row>
    <row r="6" spans="1:6" ht="30" x14ac:dyDescent="0.25">
      <c r="A6" s="20" t="s">
        <v>111</v>
      </c>
      <c r="B6" s="20" t="s">
        <v>112</v>
      </c>
      <c r="C6" s="21" t="s">
        <v>113</v>
      </c>
      <c r="D6" s="20" t="s">
        <v>114</v>
      </c>
      <c r="E6" s="20" t="s">
        <v>115</v>
      </c>
      <c r="F6" s="20" t="s">
        <v>116</v>
      </c>
    </row>
    <row r="7" spans="1:6" hidden="1" x14ac:dyDescent="0.25">
      <c r="B7" s="46"/>
      <c r="C7" s="46"/>
      <c r="D7" s="46"/>
      <c r="E7" s="46"/>
      <c r="F7" s="46"/>
    </row>
    <row r="9" spans="1:6" x14ac:dyDescent="0.25">
      <c r="A9" s="3" t="s">
        <v>1</v>
      </c>
      <c r="B9" s="44" t="s">
        <v>2</v>
      </c>
      <c r="C9" s="45"/>
      <c r="D9" s="45"/>
      <c r="E9" s="45"/>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50</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123</v>
      </c>
      <c r="C15" s="6" t="s">
        <v>10</v>
      </c>
      <c r="D15" s="7">
        <v>10</v>
      </c>
      <c r="E15" s="7">
        <v>0</v>
      </c>
      <c r="F15" s="8">
        <f t="shared" si="0"/>
        <v>0</v>
      </c>
    </row>
    <row r="16" spans="1:6" ht="345" x14ac:dyDescent="0.25">
      <c r="A16" s="5" t="s">
        <v>14</v>
      </c>
      <c r="B16" s="6" t="s">
        <v>15</v>
      </c>
      <c r="C16" s="6" t="s">
        <v>10</v>
      </c>
      <c r="D16" s="7">
        <v>20</v>
      </c>
      <c r="E16" s="7">
        <v>0</v>
      </c>
      <c r="F16" s="8">
        <f t="shared" si="0"/>
        <v>0</v>
      </c>
    </row>
    <row r="17" spans="1:6" ht="105" x14ac:dyDescent="0.25">
      <c r="A17" s="9" t="s">
        <v>16</v>
      </c>
      <c r="B17" s="10" t="s">
        <v>136</v>
      </c>
      <c r="C17" s="10"/>
      <c r="D17" s="11"/>
      <c r="E17" s="11"/>
      <c r="F17" s="11"/>
    </row>
    <row r="18" spans="1:6" ht="315" x14ac:dyDescent="0.25">
      <c r="A18" s="5" t="s">
        <v>17</v>
      </c>
      <c r="B18" s="6" t="s">
        <v>161</v>
      </c>
      <c r="C18" s="6" t="s">
        <v>5</v>
      </c>
      <c r="D18" s="7">
        <v>1</v>
      </c>
      <c r="E18" s="7">
        <v>0</v>
      </c>
      <c r="F18" s="8">
        <f>ROUND(D18*E18,2)</f>
        <v>0</v>
      </c>
    </row>
    <row r="19" spans="1:6" ht="105" x14ac:dyDescent="0.25">
      <c r="A19" s="9" t="s">
        <v>16</v>
      </c>
      <c r="B19" s="10" t="s">
        <v>160</v>
      </c>
      <c r="C19" s="10"/>
      <c r="D19" s="11"/>
      <c r="E19" s="11"/>
      <c r="F19" s="11"/>
    </row>
    <row r="20" spans="1:6" ht="105" x14ac:dyDescent="0.25">
      <c r="A20" s="5" t="s">
        <v>119</v>
      </c>
      <c r="B20" s="6" t="s">
        <v>135</v>
      </c>
      <c r="C20" s="6" t="s">
        <v>19</v>
      </c>
      <c r="D20" s="7">
        <v>4</v>
      </c>
      <c r="E20" s="7">
        <v>0</v>
      </c>
      <c r="F20" s="8">
        <f>ROUND(D20*E20,2)</f>
        <v>0</v>
      </c>
    </row>
    <row r="22" spans="1:6" x14ac:dyDescent="0.25">
      <c r="A22" s="3" t="s">
        <v>1</v>
      </c>
      <c r="B22" s="44" t="s">
        <v>20</v>
      </c>
      <c r="C22" s="45"/>
      <c r="D22" s="45"/>
      <c r="E22" s="45"/>
      <c r="F22" s="12">
        <f>SUM(F11:F20)</f>
        <v>0</v>
      </c>
    </row>
    <row r="24" spans="1:6" hidden="1" x14ac:dyDescent="0.25">
      <c r="B24" s="46"/>
      <c r="C24" s="46"/>
      <c r="D24" s="46"/>
      <c r="E24" s="46"/>
      <c r="F24" s="46"/>
    </row>
    <row r="26" spans="1:6" x14ac:dyDescent="0.25">
      <c r="A26" s="3" t="s">
        <v>21</v>
      </c>
      <c r="B26" s="44" t="s">
        <v>130</v>
      </c>
      <c r="C26" s="45"/>
      <c r="D26" s="45"/>
      <c r="E26" s="45"/>
      <c r="F26" s="4"/>
    </row>
    <row r="28" spans="1:6" ht="135" x14ac:dyDescent="0.25">
      <c r="A28" s="5" t="s">
        <v>3</v>
      </c>
      <c r="B28" s="6" t="s">
        <v>159</v>
      </c>
      <c r="C28" s="6" t="s">
        <v>19</v>
      </c>
      <c r="D28" s="7">
        <v>1</v>
      </c>
      <c r="E28" s="7">
        <v>0</v>
      </c>
      <c r="F28" s="8">
        <f>ROUND(D28*E28,2)</f>
        <v>0</v>
      </c>
    </row>
    <row r="29" spans="1:6" ht="105" x14ac:dyDescent="0.25">
      <c r="A29" s="5" t="s">
        <v>6</v>
      </c>
      <c r="B29" s="6" t="s">
        <v>178</v>
      </c>
      <c r="C29" s="6" t="s">
        <v>31</v>
      </c>
      <c r="D29" s="7">
        <v>0.5</v>
      </c>
      <c r="E29" s="7">
        <v>0</v>
      </c>
      <c r="F29" s="8">
        <f>ROUND(D29*E29,2)</f>
        <v>0</v>
      </c>
    </row>
    <row r="31" spans="1:6" x14ac:dyDescent="0.25">
      <c r="A31" s="3" t="s">
        <v>21</v>
      </c>
      <c r="B31" s="44" t="s">
        <v>134</v>
      </c>
      <c r="C31" s="45"/>
      <c r="D31" s="45"/>
      <c r="E31" s="45"/>
      <c r="F31" s="12">
        <f>SUM(F28:F29)</f>
        <v>0</v>
      </c>
    </row>
    <row r="33" spans="1:6" hidden="1" x14ac:dyDescent="0.25">
      <c r="B33" s="46"/>
      <c r="C33" s="46"/>
      <c r="D33" s="46"/>
      <c r="E33" s="46"/>
      <c r="F33" s="46"/>
    </row>
    <row r="35" spans="1:6" x14ac:dyDescent="0.25">
      <c r="A35" s="3" t="s">
        <v>36</v>
      </c>
      <c r="B35" s="44" t="s">
        <v>22</v>
      </c>
      <c r="C35" s="45"/>
      <c r="D35" s="45"/>
      <c r="E35" s="45"/>
      <c r="F35" s="4"/>
    </row>
    <row r="37" spans="1:6" ht="255" x14ac:dyDescent="0.25">
      <c r="A37" s="5" t="s">
        <v>3</v>
      </c>
      <c r="B37" s="6" t="s">
        <v>23</v>
      </c>
      <c r="C37" s="6"/>
      <c r="D37" s="7"/>
      <c r="E37" s="7"/>
      <c r="F37" s="7"/>
    </row>
    <row r="38" spans="1:6" ht="225" x14ac:dyDescent="0.25">
      <c r="A38" s="9" t="s">
        <v>16</v>
      </c>
      <c r="B38" s="10" t="s">
        <v>24</v>
      </c>
      <c r="C38" s="10"/>
      <c r="D38" s="11"/>
      <c r="E38" s="11"/>
      <c r="F38" s="11"/>
    </row>
    <row r="39" spans="1:6" x14ac:dyDescent="0.25">
      <c r="A39" s="5" t="s">
        <v>25</v>
      </c>
      <c r="B39" s="6" t="s">
        <v>26</v>
      </c>
      <c r="C39" s="6" t="s">
        <v>27</v>
      </c>
      <c r="D39" s="7">
        <v>32</v>
      </c>
      <c r="E39" s="7">
        <v>0</v>
      </c>
      <c r="F39" s="8">
        <f t="shared" ref="F39:F45" si="1">ROUND(D39*E39,2)</f>
        <v>0</v>
      </c>
    </row>
    <row r="40" spans="1:6" x14ac:dyDescent="0.25">
      <c r="A40" s="5" t="s">
        <v>28</v>
      </c>
      <c r="B40" s="6" t="s">
        <v>29</v>
      </c>
      <c r="C40" s="6" t="s">
        <v>27</v>
      </c>
      <c r="D40" s="7">
        <v>14</v>
      </c>
      <c r="E40" s="7">
        <v>0</v>
      </c>
      <c r="F40" s="8">
        <f t="shared" si="1"/>
        <v>0</v>
      </c>
    </row>
    <row r="41" spans="1:6" ht="285" x14ac:dyDescent="0.25">
      <c r="A41" s="5" t="s">
        <v>6</v>
      </c>
      <c r="B41" s="6" t="s">
        <v>30</v>
      </c>
      <c r="C41" s="6" t="s">
        <v>31</v>
      </c>
      <c r="D41" s="7">
        <v>25</v>
      </c>
      <c r="E41" s="7">
        <v>0</v>
      </c>
      <c r="F41" s="8">
        <f t="shared" si="1"/>
        <v>0</v>
      </c>
    </row>
    <row r="42" spans="1:6" ht="270" x14ac:dyDescent="0.25">
      <c r="A42" s="5" t="s">
        <v>8</v>
      </c>
      <c r="B42" s="6" t="s">
        <v>32</v>
      </c>
      <c r="C42" s="6" t="s">
        <v>27</v>
      </c>
      <c r="D42" s="7">
        <v>4</v>
      </c>
      <c r="E42" s="7">
        <v>0</v>
      </c>
      <c r="F42" s="8">
        <f t="shared" si="1"/>
        <v>0</v>
      </c>
    </row>
    <row r="43" spans="1:6" ht="210" x14ac:dyDescent="0.25">
      <c r="A43" s="5" t="s">
        <v>11</v>
      </c>
      <c r="B43" s="6" t="s">
        <v>33</v>
      </c>
      <c r="C43" s="6" t="s">
        <v>27</v>
      </c>
      <c r="D43" s="7">
        <v>24</v>
      </c>
      <c r="E43" s="7">
        <v>0</v>
      </c>
      <c r="F43" s="8">
        <f t="shared" si="1"/>
        <v>0</v>
      </c>
    </row>
    <row r="44" spans="1:6" ht="240" x14ac:dyDescent="0.25">
      <c r="A44" s="5" t="s">
        <v>13</v>
      </c>
      <c r="B44" s="6" t="s">
        <v>133</v>
      </c>
      <c r="C44" s="6" t="s">
        <v>27</v>
      </c>
      <c r="D44" s="7">
        <v>7.5</v>
      </c>
      <c r="E44" s="7">
        <v>0</v>
      </c>
      <c r="F44" s="8">
        <f t="shared" si="1"/>
        <v>0</v>
      </c>
    </row>
    <row r="45" spans="1:6" ht="75" x14ac:dyDescent="0.25">
      <c r="A45" s="5" t="s">
        <v>14</v>
      </c>
      <c r="B45" s="6" t="s">
        <v>131</v>
      </c>
      <c r="C45" s="6" t="s">
        <v>31</v>
      </c>
      <c r="D45" s="7">
        <v>30</v>
      </c>
      <c r="E45" s="7">
        <v>0</v>
      </c>
      <c r="F45" s="8">
        <f t="shared" si="1"/>
        <v>0</v>
      </c>
    </row>
    <row r="47" spans="1:6" x14ac:dyDescent="0.25">
      <c r="A47" s="3" t="s">
        <v>36</v>
      </c>
      <c r="B47" s="44" t="s">
        <v>35</v>
      </c>
      <c r="C47" s="45"/>
      <c r="D47" s="45"/>
      <c r="E47" s="45"/>
      <c r="F47" s="12">
        <f>SUM(F37:F45)</f>
        <v>0</v>
      </c>
    </row>
    <row r="49" spans="1:6" hidden="1" x14ac:dyDescent="0.25">
      <c r="B49" s="46"/>
      <c r="C49" s="46"/>
      <c r="D49" s="46"/>
      <c r="E49" s="46"/>
      <c r="F49" s="46"/>
    </row>
    <row r="51" spans="1:6" x14ac:dyDescent="0.25">
      <c r="A51" s="3" t="s">
        <v>45</v>
      </c>
      <c r="B51" s="44" t="s">
        <v>37</v>
      </c>
      <c r="C51" s="45"/>
      <c r="D51" s="45"/>
      <c r="E51" s="45"/>
      <c r="F51" s="4"/>
    </row>
    <row r="53" spans="1:6" ht="180" x14ac:dyDescent="0.25">
      <c r="A53" s="5" t="s">
        <v>3</v>
      </c>
      <c r="B53" s="6" t="s">
        <v>38</v>
      </c>
      <c r="C53" s="6"/>
      <c r="D53" s="7"/>
      <c r="E53" s="7"/>
      <c r="F53" s="7"/>
    </row>
    <row r="54" spans="1:6" x14ac:dyDescent="0.25">
      <c r="A54" s="5" t="s">
        <v>25</v>
      </c>
      <c r="B54" s="6" t="s">
        <v>39</v>
      </c>
      <c r="C54" s="6" t="s">
        <v>27</v>
      </c>
      <c r="D54" s="7">
        <v>3</v>
      </c>
      <c r="E54" s="7">
        <v>0</v>
      </c>
      <c r="F54" s="8">
        <f>ROUND(D54*E54,2)</f>
        <v>0</v>
      </c>
    </row>
    <row r="55" spans="1:6" x14ac:dyDescent="0.25">
      <c r="A55" s="5" t="s">
        <v>28</v>
      </c>
      <c r="B55" s="6" t="s">
        <v>40</v>
      </c>
      <c r="C55" s="6" t="s">
        <v>31</v>
      </c>
      <c r="D55" s="7">
        <v>2.5</v>
      </c>
      <c r="E55" s="7">
        <v>0</v>
      </c>
      <c r="F55" s="8">
        <f>ROUND(D55*E55,2)</f>
        <v>0</v>
      </c>
    </row>
    <row r="56" spans="1:6" ht="255" x14ac:dyDescent="0.25">
      <c r="A56" s="5" t="s">
        <v>6</v>
      </c>
      <c r="B56" s="6" t="s">
        <v>41</v>
      </c>
      <c r="C56" s="6" t="s">
        <v>27</v>
      </c>
      <c r="D56" s="7">
        <v>2</v>
      </c>
      <c r="E56" s="7">
        <v>0</v>
      </c>
      <c r="F56" s="8">
        <f>ROUND(D56*E56,2)</f>
        <v>0</v>
      </c>
    </row>
    <row r="57" spans="1:6" ht="180" x14ac:dyDescent="0.25">
      <c r="A57" s="5" t="s">
        <v>8</v>
      </c>
      <c r="B57" s="6" t="s">
        <v>158</v>
      </c>
      <c r="C57" s="6"/>
      <c r="D57" s="7"/>
      <c r="E57" s="7"/>
      <c r="F57" s="7"/>
    </row>
    <row r="58" spans="1:6" x14ac:dyDescent="0.25">
      <c r="A58" s="5" t="s">
        <v>25</v>
      </c>
      <c r="B58" s="6" t="s">
        <v>148</v>
      </c>
      <c r="C58" s="6" t="s">
        <v>27</v>
      </c>
      <c r="D58" s="7">
        <v>1</v>
      </c>
      <c r="E58" s="7">
        <v>0</v>
      </c>
      <c r="F58" s="8">
        <f>ROUND(D58*E58,2)</f>
        <v>0</v>
      </c>
    </row>
    <row r="59" spans="1:6" x14ac:dyDescent="0.25">
      <c r="A59" s="5" t="s">
        <v>28</v>
      </c>
      <c r="B59" s="6" t="s">
        <v>40</v>
      </c>
      <c r="C59" s="6" t="s">
        <v>31</v>
      </c>
      <c r="D59" s="7">
        <v>3</v>
      </c>
      <c r="E59" s="7">
        <v>0</v>
      </c>
      <c r="F59" s="8">
        <f>ROUND(D59*E59,2)</f>
        <v>0</v>
      </c>
    </row>
    <row r="60" spans="1:6" ht="285" x14ac:dyDescent="0.25">
      <c r="A60" s="5" t="s">
        <v>11</v>
      </c>
      <c r="B60" s="6" t="s">
        <v>118</v>
      </c>
      <c r="C60" s="6" t="s">
        <v>43</v>
      </c>
      <c r="D60" s="7">
        <v>15</v>
      </c>
      <c r="E60" s="7">
        <v>0</v>
      </c>
      <c r="F60" s="8">
        <f>ROUND(D60*E60,2)</f>
        <v>0</v>
      </c>
    </row>
    <row r="62" spans="1:6" x14ac:dyDescent="0.25">
      <c r="A62" s="3" t="s">
        <v>45</v>
      </c>
      <c r="B62" s="44" t="s">
        <v>44</v>
      </c>
      <c r="C62" s="45"/>
      <c r="D62" s="45"/>
      <c r="E62" s="45"/>
      <c r="F62" s="12">
        <f>SUM(F53:F60)</f>
        <v>0</v>
      </c>
    </row>
    <row r="64" spans="1:6" hidden="1" x14ac:dyDescent="0.25">
      <c r="B64" s="46"/>
      <c r="C64" s="46"/>
      <c r="D64" s="46"/>
      <c r="E64" s="46"/>
      <c r="F64" s="46"/>
    </row>
    <row r="66" spans="1:6" x14ac:dyDescent="0.25">
      <c r="A66" s="3" t="s">
        <v>129</v>
      </c>
      <c r="B66" s="44" t="s">
        <v>46</v>
      </c>
      <c r="C66" s="45"/>
      <c r="D66" s="45"/>
      <c r="E66" s="45"/>
      <c r="F66" s="4"/>
    </row>
    <row r="68" spans="1:6" ht="150" x14ac:dyDescent="0.25">
      <c r="A68" s="5" t="s">
        <v>3</v>
      </c>
      <c r="B68" s="6" t="s">
        <v>117</v>
      </c>
      <c r="C68" s="6" t="s">
        <v>47</v>
      </c>
      <c r="D68" s="7">
        <v>350</v>
      </c>
      <c r="E68" s="7">
        <v>0</v>
      </c>
      <c r="F68" s="8">
        <f>ROUND(D68*E68,2)</f>
        <v>0</v>
      </c>
    </row>
    <row r="70" spans="1:6" x14ac:dyDescent="0.25">
      <c r="A70" s="3" t="s">
        <v>129</v>
      </c>
      <c r="B70" s="44" t="s">
        <v>48</v>
      </c>
      <c r="C70" s="45"/>
      <c r="D70" s="45"/>
      <c r="E70" s="45"/>
      <c r="F70" s="12">
        <f>SUM(F68:F68)</f>
        <v>0</v>
      </c>
    </row>
    <row r="72" spans="1:6" hidden="1" x14ac:dyDescent="0.25">
      <c r="B72" s="46"/>
      <c r="C72" s="46"/>
      <c r="D72" s="46"/>
      <c r="E72" s="46"/>
      <c r="F72" s="46"/>
    </row>
    <row r="74" spans="1:6" hidden="1" x14ac:dyDescent="0.25">
      <c r="B74" s="46"/>
      <c r="C74" s="46"/>
      <c r="D74" s="46"/>
      <c r="E74" s="46"/>
      <c r="F74" s="46"/>
    </row>
    <row r="76" spans="1:6" hidden="1" x14ac:dyDescent="0.25">
      <c r="B76" s="46"/>
      <c r="C76" s="46"/>
      <c r="D76" s="46"/>
      <c r="E76" s="46"/>
      <c r="F76" s="46"/>
    </row>
    <row r="79" spans="1:6" x14ac:dyDescent="0.25">
      <c r="B79" s="44" t="s">
        <v>49</v>
      </c>
      <c r="C79" s="45"/>
      <c r="D79" s="45"/>
      <c r="E79" s="45"/>
    </row>
    <row r="81" spans="1:6" x14ac:dyDescent="0.25">
      <c r="A81" s="13" t="s">
        <v>1</v>
      </c>
      <c r="B81" s="44" t="s">
        <v>2</v>
      </c>
      <c r="C81" s="45"/>
      <c r="D81" s="45"/>
      <c r="E81" s="45"/>
      <c r="F81" s="12">
        <f>F22</f>
        <v>0</v>
      </c>
    </row>
    <row r="82" spans="1:6" x14ac:dyDescent="0.25">
      <c r="A82" s="13" t="s">
        <v>21</v>
      </c>
      <c r="B82" s="44" t="s">
        <v>130</v>
      </c>
      <c r="C82" s="45"/>
      <c r="D82" s="45"/>
      <c r="E82" s="45"/>
      <c r="F82" s="12">
        <f>F31</f>
        <v>0</v>
      </c>
    </row>
    <row r="83" spans="1:6" x14ac:dyDescent="0.25">
      <c r="A83" s="13" t="s">
        <v>36</v>
      </c>
      <c r="B83" s="44" t="s">
        <v>22</v>
      </c>
      <c r="C83" s="45"/>
      <c r="D83" s="45"/>
      <c r="E83" s="45"/>
      <c r="F83" s="12">
        <f>F47</f>
        <v>0</v>
      </c>
    </row>
    <row r="84" spans="1:6" x14ac:dyDescent="0.25">
      <c r="A84" s="13" t="s">
        <v>45</v>
      </c>
      <c r="B84" s="44" t="s">
        <v>37</v>
      </c>
      <c r="C84" s="45"/>
      <c r="D84" s="45"/>
      <c r="E84" s="45"/>
      <c r="F84" s="12">
        <f>F62</f>
        <v>0</v>
      </c>
    </row>
    <row r="85" spans="1:6" x14ac:dyDescent="0.25">
      <c r="A85" s="13" t="s">
        <v>129</v>
      </c>
      <c r="B85" s="44" t="s">
        <v>46</v>
      </c>
      <c r="C85" s="45"/>
      <c r="D85" s="45"/>
      <c r="E85" s="45"/>
      <c r="F85" s="12">
        <f>F70</f>
        <v>0</v>
      </c>
    </row>
    <row r="87" spans="1:6" x14ac:dyDescent="0.25">
      <c r="B87" s="44" t="s">
        <v>50</v>
      </c>
      <c r="C87" s="45"/>
      <c r="D87" s="45"/>
      <c r="E87" s="45"/>
      <c r="F87" s="12">
        <f>SUM(F81:F85)</f>
        <v>0</v>
      </c>
    </row>
    <row r="90" spans="1:6" hidden="1" x14ac:dyDescent="0.25">
      <c r="B90" s="46"/>
      <c r="C90" s="46"/>
      <c r="D90" s="46"/>
      <c r="E90" s="46"/>
      <c r="F90" s="46"/>
    </row>
    <row r="92" spans="1:6" hidden="1" x14ac:dyDescent="0.25">
      <c r="B92" s="46"/>
      <c r="C92" s="46"/>
      <c r="D92" s="46"/>
      <c r="E92" s="46"/>
      <c r="F92" s="46"/>
    </row>
    <row r="94" spans="1:6" hidden="1" x14ac:dyDescent="0.25">
      <c r="B94" s="46"/>
      <c r="C94" s="46"/>
      <c r="D94" s="46"/>
      <c r="E94" s="46"/>
      <c r="F94" s="46"/>
    </row>
    <row r="97" spans="2:6" x14ac:dyDescent="0.25">
      <c r="B97" s="44" t="s">
        <v>51</v>
      </c>
      <c r="C97" s="45"/>
      <c r="D97" s="45"/>
      <c r="E97" s="45"/>
    </row>
    <row r="99" spans="2:6" x14ac:dyDescent="0.25">
      <c r="B99" s="44" t="s">
        <v>52</v>
      </c>
      <c r="C99" s="45"/>
      <c r="D99" s="45"/>
      <c r="E99" s="45"/>
      <c r="F99" s="12">
        <f>F87</f>
        <v>0</v>
      </c>
    </row>
    <row r="100" spans="2:6" x14ac:dyDescent="0.25">
      <c r="B100" s="44" t="s">
        <v>53</v>
      </c>
      <c r="C100" s="45"/>
      <c r="D100" s="45"/>
      <c r="E100" s="45"/>
      <c r="F100" s="12">
        <f>ROUND(F99*25/100,2)</f>
        <v>0</v>
      </c>
    </row>
    <row r="101" spans="2:6" x14ac:dyDescent="0.25">
      <c r="B101" s="44" t="s">
        <v>54</v>
      </c>
      <c r="C101" s="45"/>
      <c r="D101" s="45"/>
      <c r="E101" s="45"/>
      <c r="F101" s="12">
        <f>SUM(F99:F100)</f>
        <v>0</v>
      </c>
    </row>
    <row r="104" spans="2:6" hidden="1" x14ac:dyDescent="0.25">
      <c r="B104" s="46"/>
      <c r="C104" s="46"/>
      <c r="D104" s="46"/>
      <c r="E104" s="46"/>
      <c r="F104" s="46"/>
    </row>
    <row r="106" spans="2:6" hidden="1" x14ac:dyDescent="0.25">
      <c r="B106" s="46"/>
      <c r="C106" s="46"/>
      <c r="D106" s="46"/>
      <c r="E106" s="46"/>
      <c r="F106" s="46"/>
    </row>
    <row r="108" spans="2:6" hidden="1" x14ac:dyDescent="0.25">
      <c r="B108" s="46"/>
      <c r="C108" s="46"/>
      <c r="D108" s="46"/>
      <c r="E108" s="46"/>
      <c r="F108" s="46"/>
    </row>
  </sheetData>
  <sheetProtection algorithmName="SHA-512" hashValue="7wh0qxEmYFdeGfcOMomc1tpN2aWZcAzzUVn0XxeGAqXBv8bibB3PN6MMLwtSra3UNCRPpKzk5ioO1i6EHqOQLA==" saltValue="qENl3TLQl8TSRp78/Xwd2A==" spinCount="100000" sheet="1" objects="1" scenarios="1"/>
  <protectedRanges>
    <protectedRange sqref="E1:E1048576" name="Raspon1"/>
  </protectedRanges>
  <mergeCells count="39">
    <mergeCell ref="B9:E9"/>
    <mergeCell ref="B1:F1"/>
    <mergeCell ref="B2:F2"/>
    <mergeCell ref="B3:F3"/>
    <mergeCell ref="B5:F5"/>
    <mergeCell ref="B7:F7"/>
    <mergeCell ref="B31:E31"/>
    <mergeCell ref="B47:E47"/>
    <mergeCell ref="B22:E22"/>
    <mergeCell ref="B24:F24"/>
    <mergeCell ref="B26:E26"/>
    <mergeCell ref="B33:F33"/>
    <mergeCell ref="B104:F104"/>
    <mergeCell ref="B106:F106"/>
    <mergeCell ref="B108:F108"/>
    <mergeCell ref="B66:E66"/>
    <mergeCell ref="B72:F72"/>
    <mergeCell ref="B79:E79"/>
    <mergeCell ref="B81:E81"/>
    <mergeCell ref="B83:E83"/>
    <mergeCell ref="B74:F74"/>
    <mergeCell ref="B76:F76"/>
    <mergeCell ref="B82:E82"/>
    <mergeCell ref="B84:E84"/>
    <mergeCell ref="B35:E35"/>
    <mergeCell ref="B49:F49"/>
    <mergeCell ref="B51:E51"/>
    <mergeCell ref="B64:F64"/>
    <mergeCell ref="B70:E70"/>
    <mergeCell ref="B62:E62"/>
    <mergeCell ref="B97:E97"/>
    <mergeCell ref="B99:E99"/>
    <mergeCell ref="B100:E100"/>
    <mergeCell ref="B101:E101"/>
    <mergeCell ref="B85:E85"/>
    <mergeCell ref="B87:E87"/>
    <mergeCell ref="B90:F90"/>
    <mergeCell ref="B92:F92"/>
    <mergeCell ref="B94:F9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88FB5-FA26-48FB-BE99-8E56D1DC71B9}">
  <dimension ref="A1:F102"/>
  <sheetViews>
    <sheetView topLeftCell="A21" workbookViewId="0">
      <selection activeCell="B27" sqref="B27"/>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6" t="s">
        <v>0</v>
      </c>
      <c r="C1" s="46"/>
      <c r="D1" s="46"/>
      <c r="E1" s="46"/>
      <c r="F1" s="46"/>
    </row>
    <row r="2" spans="1:6" ht="15" customHeight="1" x14ac:dyDescent="0.25">
      <c r="B2" s="46" t="s">
        <v>175</v>
      </c>
      <c r="C2" s="46"/>
      <c r="D2" s="46"/>
      <c r="E2" s="46"/>
      <c r="F2" s="46"/>
    </row>
    <row r="3" spans="1:6" ht="15" customHeight="1" x14ac:dyDescent="0.25">
      <c r="B3" s="46" t="s">
        <v>174</v>
      </c>
      <c r="C3" s="46"/>
      <c r="D3" s="46"/>
      <c r="E3" s="46"/>
      <c r="F3" s="46"/>
    </row>
    <row r="5" spans="1:6" hidden="1" x14ac:dyDescent="0.25">
      <c r="B5" s="46"/>
      <c r="C5" s="46"/>
      <c r="D5" s="46"/>
      <c r="E5" s="46"/>
      <c r="F5" s="46"/>
    </row>
    <row r="6" spans="1:6" ht="30" x14ac:dyDescent="0.25">
      <c r="A6" s="20" t="s">
        <v>111</v>
      </c>
      <c r="B6" s="20" t="s">
        <v>112</v>
      </c>
      <c r="C6" s="21" t="s">
        <v>113</v>
      </c>
      <c r="D6" s="20" t="s">
        <v>114</v>
      </c>
      <c r="E6" s="20" t="s">
        <v>115</v>
      </c>
      <c r="F6" s="20" t="s">
        <v>116</v>
      </c>
    </row>
    <row r="7" spans="1:6" hidden="1" x14ac:dyDescent="0.25">
      <c r="B7" s="46"/>
      <c r="C7" s="46"/>
      <c r="D7" s="46"/>
      <c r="E7" s="46"/>
      <c r="F7" s="46"/>
    </row>
    <row r="9" spans="1:6" x14ac:dyDescent="0.25">
      <c r="A9" s="3" t="s">
        <v>1</v>
      </c>
      <c r="B9" s="44" t="s">
        <v>2</v>
      </c>
      <c r="C9" s="45"/>
      <c r="D9" s="45"/>
      <c r="E9" s="45"/>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60</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123</v>
      </c>
      <c r="C15" s="6" t="s">
        <v>10</v>
      </c>
      <c r="D15" s="7">
        <v>11</v>
      </c>
      <c r="E15" s="7">
        <v>0</v>
      </c>
      <c r="F15" s="8">
        <f t="shared" si="0"/>
        <v>0</v>
      </c>
    </row>
    <row r="16" spans="1:6" ht="345" x14ac:dyDescent="0.25">
      <c r="A16" s="5" t="s">
        <v>14</v>
      </c>
      <c r="B16" s="6" t="s">
        <v>15</v>
      </c>
      <c r="C16" s="6" t="s">
        <v>10</v>
      </c>
      <c r="D16" s="7">
        <v>20</v>
      </c>
      <c r="E16" s="7">
        <v>0</v>
      </c>
      <c r="F16" s="8">
        <f t="shared" si="0"/>
        <v>0</v>
      </c>
    </row>
    <row r="17" spans="1:6" ht="105" x14ac:dyDescent="0.25">
      <c r="A17" s="9" t="s">
        <v>16</v>
      </c>
      <c r="B17" s="10" t="s">
        <v>136</v>
      </c>
      <c r="C17" s="10"/>
      <c r="D17" s="11"/>
      <c r="E17" s="11"/>
      <c r="F17" s="11"/>
    </row>
    <row r="18" spans="1:6" ht="105" x14ac:dyDescent="0.25">
      <c r="A18" s="5" t="s">
        <v>17</v>
      </c>
      <c r="B18" s="6" t="s">
        <v>135</v>
      </c>
      <c r="C18" s="6" t="s">
        <v>19</v>
      </c>
      <c r="D18" s="7">
        <v>6</v>
      </c>
      <c r="E18" s="7">
        <v>0</v>
      </c>
      <c r="F18" s="8">
        <f>ROUND(D18*E18,2)</f>
        <v>0</v>
      </c>
    </row>
    <row r="20" spans="1:6" x14ac:dyDescent="0.25">
      <c r="A20" s="3" t="s">
        <v>1</v>
      </c>
      <c r="B20" s="44" t="s">
        <v>20</v>
      </c>
      <c r="C20" s="45"/>
      <c r="D20" s="45"/>
      <c r="E20" s="45"/>
      <c r="F20" s="12">
        <f>SUM(F11:F18)</f>
        <v>0</v>
      </c>
    </row>
    <row r="22" spans="1:6" hidden="1" x14ac:dyDescent="0.25">
      <c r="B22" s="46"/>
      <c r="C22" s="46"/>
      <c r="D22" s="46"/>
      <c r="E22" s="46"/>
      <c r="F22" s="46"/>
    </row>
    <row r="24" spans="1:6" x14ac:dyDescent="0.25">
      <c r="A24" s="3" t="s">
        <v>21</v>
      </c>
      <c r="B24" s="44" t="s">
        <v>169</v>
      </c>
      <c r="C24" s="45"/>
      <c r="D24" s="45"/>
      <c r="E24" s="45"/>
      <c r="F24" s="4"/>
    </row>
    <row r="26" spans="1:6" ht="225" x14ac:dyDescent="0.25">
      <c r="A26" s="5" t="s">
        <v>3</v>
      </c>
      <c r="B26" s="6" t="s">
        <v>173</v>
      </c>
      <c r="C26" s="6" t="s">
        <v>19</v>
      </c>
      <c r="D26" s="7">
        <v>1</v>
      </c>
      <c r="E26" s="7">
        <v>0</v>
      </c>
      <c r="F26" s="8">
        <f>ROUND(D26*E26,2)</f>
        <v>0</v>
      </c>
    </row>
    <row r="27" spans="1:6" ht="105" x14ac:dyDescent="0.25">
      <c r="A27" s="5" t="s">
        <v>6</v>
      </c>
      <c r="B27" s="6" t="s">
        <v>172</v>
      </c>
      <c r="C27" s="6" t="s">
        <v>31</v>
      </c>
      <c r="D27" s="7">
        <v>12</v>
      </c>
      <c r="E27" s="7">
        <v>0</v>
      </c>
      <c r="F27" s="8">
        <f>ROUND(D27*E27,2)</f>
        <v>0</v>
      </c>
    </row>
    <row r="29" spans="1:6" x14ac:dyDescent="0.25">
      <c r="A29" s="3" t="s">
        <v>21</v>
      </c>
      <c r="B29" s="44" t="s">
        <v>171</v>
      </c>
      <c r="C29" s="45"/>
      <c r="D29" s="45"/>
      <c r="E29" s="45"/>
      <c r="F29" s="12">
        <f>SUM(F26:F27)</f>
        <v>0</v>
      </c>
    </row>
    <row r="31" spans="1:6" hidden="1" x14ac:dyDescent="0.25">
      <c r="B31" s="46"/>
      <c r="C31" s="46"/>
      <c r="D31" s="46"/>
      <c r="E31" s="46"/>
      <c r="F31" s="46"/>
    </row>
    <row r="33" spans="1:6" x14ac:dyDescent="0.25">
      <c r="A33" s="3" t="s">
        <v>36</v>
      </c>
      <c r="B33" s="44" t="s">
        <v>22</v>
      </c>
      <c r="C33" s="45"/>
      <c r="D33" s="45"/>
      <c r="E33" s="45"/>
      <c r="F33" s="4"/>
    </row>
    <row r="35" spans="1:6" ht="255" x14ac:dyDescent="0.25">
      <c r="A35" s="5" t="s">
        <v>3</v>
      </c>
      <c r="B35" s="6" t="s">
        <v>23</v>
      </c>
      <c r="C35" s="6"/>
      <c r="D35" s="7"/>
      <c r="E35" s="7"/>
      <c r="F35" s="7"/>
    </row>
    <row r="36" spans="1:6" ht="225" x14ac:dyDescent="0.25">
      <c r="A36" s="9" t="s">
        <v>16</v>
      </c>
      <c r="B36" s="10" t="s">
        <v>24</v>
      </c>
      <c r="C36" s="10"/>
      <c r="D36" s="11"/>
      <c r="E36" s="11"/>
      <c r="F36" s="11"/>
    </row>
    <row r="37" spans="1:6" x14ac:dyDescent="0.25">
      <c r="A37" s="5" t="s">
        <v>25</v>
      </c>
      <c r="B37" s="6" t="s">
        <v>26</v>
      </c>
      <c r="C37" s="6" t="s">
        <v>27</v>
      </c>
      <c r="D37" s="7">
        <v>39</v>
      </c>
      <c r="E37" s="7">
        <v>0</v>
      </c>
      <c r="F37" s="8">
        <f t="shared" ref="F37:F45" si="1">ROUND(D37*E37,2)</f>
        <v>0</v>
      </c>
    </row>
    <row r="38" spans="1:6" x14ac:dyDescent="0.25">
      <c r="A38" s="5" t="s">
        <v>28</v>
      </c>
      <c r="B38" s="6" t="s">
        <v>29</v>
      </c>
      <c r="C38" s="6" t="s">
        <v>27</v>
      </c>
      <c r="D38" s="7">
        <v>17</v>
      </c>
      <c r="E38" s="7">
        <v>0</v>
      </c>
      <c r="F38" s="8">
        <f t="shared" si="1"/>
        <v>0</v>
      </c>
    </row>
    <row r="39" spans="1:6" ht="285" x14ac:dyDescent="0.25">
      <c r="A39" s="5" t="s">
        <v>6</v>
      </c>
      <c r="B39" s="6" t="s">
        <v>30</v>
      </c>
      <c r="C39" s="6" t="s">
        <v>31</v>
      </c>
      <c r="D39" s="7">
        <v>35</v>
      </c>
      <c r="E39" s="7">
        <v>0</v>
      </c>
      <c r="F39" s="8">
        <f t="shared" si="1"/>
        <v>0</v>
      </c>
    </row>
    <row r="40" spans="1:6" ht="270" x14ac:dyDescent="0.25">
      <c r="A40" s="5" t="s">
        <v>8</v>
      </c>
      <c r="B40" s="6" t="s">
        <v>32</v>
      </c>
      <c r="C40" s="6" t="s">
        <v>27</v>
      </c>
      <c r="D40" s="7">
        <v>5.5</v>
      </c>
      <c r="E40" s="7">
        <v>0</v>
      </c>
      <c r="F40" s="8">
        <f t="shared" si="1"/>
        <v>0</v>
      </c>
    </row>
    <row r="41" spans="1:6" ht="210" x14ac:dyDescent="0.25">
      <c r="A41" s="5" t="s">
        <v>11</v>
      </c>
      <c r="B41" s="6" t="s">
        <v>33</v>
      </c>
      <c r="C41" s="6" t="s">
        <v>27</v>
      </c>
      <c r="D41" s="7">
        <v>26</v>
      </c>
      <c r="E41" s="7">
        <v>0</v>
      </c>
      <c r="F41" s="8">
        <f t="shared" si="1"/>
        <v>0</v>
      </c>
    </row>
    <row r="42" spans="1:6" ht="240" x14ac:dyDescent="0.25">
      <c r="A42" s="5" t="s">
        <v>13</v>
      </c>
      <c r="B42" s="6" t="s">
        <v>133</v>
      </c>
      <c r="C42" s="6" t="s">
        <v>27</v>
      </c>
      <c r="D42" s="7">
        <v>6</v>
      </c>
      <c r="E42" s="7">
        <v>0</v>
      </c>
      <c r="F42" s="8">
        <f t="shared" si="1"/>
        <v>0</v>
      </c>
    </row>
    <row r="43" spans="1:6" ht="60" x14ac:dyDescent="0.25">
      <c r="A43" s="5" t="s">
        <v>14</v>
      </c>
      <c r="B43" s="6" t="s">
        <v>132</v>
      </c>
      <c r="C43" s="6" t="s">
        <v>10</v>
      </c>
      <c r="D43" s="7">
        <v>10</v>
      </c>
      <c r="E43" s="7">
        <v>0</v>
      </c>
      <c r="F43" s="8">
        <f t="shared" si="1"/>
        <v>0</v>
      </c>
    </row>
    <row r="44" spans="1:6" ht="255" x14ac:dyDescent="0.25">
      <c r="A44" s="5" t="s">
        <v>17</v>
      </c>
      <c r="B44" s="6" t="s">
        <v>34</v>
      </c>
      <c r="C44" s="6" t="s">
        <v>31</v>
      </c>
      <c r="D44" s="7">
        <v>18</v>
      </c>
      <c r="E44" s="7">
        <v>0</v>
      </c>
      <c r="F44" s="8">
        <f t="shared" si="1"/>
        <v>0</v>
      </c>
    </row>
    <row r="45" spans="1:6" ht="75" x14ac:dyDescent="0.25">
      <c r="A45" s="5" t="s">
        <v>119</v>
      </c>
      <c r="B45" s="6" t="s">
        <v>131</v>
      </c>
      <c r="C45" s="6" t="s">
        <v>31</v>
      </c>
      <c r="D45" s="7">
        <v>35</v>
      </c>
      <c r="E45" s="7">
        <v>0</v>
      </c>
      <c r="F45" s="8">
        <f t="shared" si="1"/>
        <v>0</v>
      </c>
    </row>
    <row r="47" spans="1:6" x14ac:dyDescent="0.25">
      <c r="A47" s="3" t="s">
        <v>36</v>
      </c>
      <c r="B47" s="44" t="s">
        <v>35</v>
      </c>
      <c r="C47" s="45"/>
      <c r="D47" s="45"/>
      <c r="E47" s="45"/>
      <c r="F47" s="12">
        <f>SUM(F35:F45)</f>
        <v>0</v>
      </c>
    </row>
    <row r="49" spans="1:6" hidden="1" x14ac:dyDescent="0.25">
      <c r="B49" s="46"/>
      <c r="C49" s="46"/>
      <c r="D49" s="46"/>
      <c r="E49" s="46"/>
      <c r="F49" s="46"/>
    </row>
    <row r="51" spans="1:6" x14ac:dyDescent="0.25">
      <c r="A51" s="3" t="s">
        <v>45</v>
      </c>
      <c r="B51" s="44" t="s">
        <v>37</v>
      </c>
      <c r="C51" s="45"/>
      <c r="D51" s="45"/>
      <c r="E51" s="45"/>
      <c r="F51" s="4"/>
    </row>
    <row r="53" spans="1:6" ht="180" x14ac:dyDescent="0.25">
      <c r="A53" s="5" t="s">
        <v>3</v>
      </c>
      <c r="B53" s="6" t="s">
        <v>38</v>
      </c>
      <c r="C53" s="6"/>
      <c r="D53" s="7"/>
      <c r="E53" s="7"/>
      <c r="F53" s="7"/>
    </row>
    <row r="54" spans="1:6" x14ac:dyDescent="0.25">
      <c r="A54" s="5" t="s">
        <v>25</v>
      </c>
      <c r="B54" s="6" t="s">
        <v>39</v>
      </c>
      <c r="C54" s="6" t="s">
        <v>27</v>
      </c>
      <c r="D54" s="7">
        <v>4</v>
      </c>
      <c r="E54" s="7">
        <v>0</v>
      </c>
      <c r="F54" s="8">
        <f>ROUND(D54*E54,2)</f>
        <v>0</v>
      </c>
    </row>
    <row r="55" spans="1:6" x14ac:dyDescent="0.25">
      <c r="A55" s="5" t="s">
        <v>28</v>
      </c>
      <c r="B55" s="6" t="s">
        <v>40</v>
      </c>
      <c r="C55" s="6" t="s">
        <v>31</v>
      </c>
      <c r="D55" s="7">
        <v>3</v>
      </c>
      <c r="E55" s="7">
        <v>0</v>
      </c>
      <c r="F55" s="8">
        <f>ROUND(D55*E55,2)</f>
        <v>0</v>
      </c>
    </row>
    <row r="56" spans="1:6" ht="255" x14ac:dyDescent="0.25">
      <c r="A56" s="5" t="s">
        <v>6</v>
      </c>
      <c r="B56" s="6" t="s">
        <v>41</v>
      </c>
      <c r="C56" s="6" t="s">
        <v>27</v>
      </c>
      <c r="D56" s="7">
        <v>2.5</v>
      </c>
      <c r="E56" s="7">
        <v>0</v>
      </c>
      <c r="F56" s="8">
        <f>ROUND(D56*E56,2)</f>
        <v>0</v>
      </c>
    </row>
    <row r="57" spans="1:6" ht="180" x14ac:dyDescent="0.25">
      <c r="A57" s="5" t="s">
        <v>8</v>
      </c>
      <c r="B57" s="6" t="s">
        <v>170</v>
      </c>
      <c r="C57" s="6"/>
      <c r="D57" s="7"/>
      <c r="E57" s="7"/>
      <c r="F57" s="7"/>
    </row>
    <row r="58" spans="1:6" x14ac:dyDescent="0.25">
      <c r="A58" s="5" t="s">
        <v>25</v>
      </c>
      <c r="B58" s="6" t="s">
        <v>148</v>
      </c>
      <c r="C58" s="6" t="s">
        <v>27</v>
      </c>
      <c r="D58" s="7">
        <v>0.5</v>
      </c>
      <c r="E58" s="7">
        <v>0</v>
      </c>
      <c r="F58" s="8">
        <f>ROUND(D58*E58,2)</f>
        <v>0</v>
      </c>
    </row>
    <row r="59" spans="1:6" x14ac:dyDescent="0.25">
      <c r="A59" s="5" t="s">
        <v>28</v>
      </c>
      <c r="B59" s="6" t="s">
        <v>40</v>
      </c>
      <c r="C59" s="6" t="s">
        <v>31</v>
      </c>
      <c r="D59" s="7">
        <v>5</v>
      </c>
      <c r="E59" s="7">
        <v>0</v>
      </c>
      <c r="F59" s="8">
        <f>ROUND(D59*E59,2)</f>
        <v>0</v>
      </c>
    </row>
    <row r="60" spans="1:6" ht="285" x14ac:dyDescent="0.25">
      <c r="A60" s="5" t="s">
        <v>11</v>
      </c>
      <c r="B60" s="6" t="s">
        <v>42</v>
      </c>
      <c r="C60" s="6" t="s">
        <v>43</v>
      </c>
      <c r="D60" s="7">
        <v>15</v>
      </c>
      <c r="E60" s="7">
        <v>0</v>
      </c>
      <c r="F60" s="8">
        <f>ROUND(D60*E60,2)</f>
        <v>0</v>
      </c>
    </row>
    <row r="62" spans="1:6" x14ac:dyDescent="0.25">
      <c r="A62" s="3" t="s">
        <v>45</v>
      </c>
      <c r="B62" s="44" t="s">
        <v>44</v>
      </c>
      <c r="C62" s="45"/>
      <c r="D62" s="45"/>
      <c r="E62" s="45"/>
      <c r="F62" s="12">
        <f>SUM(F53:F60)</f>
        <v>0</v>
      </c>
    </row>
    <row r="64" spans="1:6" hidden="1" x14ac:dyDescent="0.25">
      <c r="B64" s="46"/>
      <c r="C64" s="46"/>
      <c r="D64" s="46"/>
      <c r="E64" s="46"/>
      <c r="F64" s="46"/>
    </row>
    <row r="66" spans="1:6" x14ac:dyDescent="0.25">
      <c r="A66" s="3" t="s">
        <v>129</v>
      </c>
      <c r="B66" s="44" t="s">
        <v>46</v>
      </c>
      <c r="C66" s="45"/>
      <c r="D66" s="45"/>
      <c r="E66" s="45"/>
      <c r="F66" s="4"/>
    </row>
    <row r="68" spans="1:6" ht="150" x14ac:dyDescent="0.25">
      <c r="A68" s="5" t="s">
        <v>3</v>
      </c>
      <c r="B68" s="6" t="s">
        <v>117</v>
      </c>
      <c r="C68" s="6" t="s">
        <v>47</v>
      </c>
      <c r="D68" s="7">
        <v>400</v>
      </c>
      <c r="E68" s="7">
        <v>0</v>
      </c>
      <c r="F68" s="8">
        <f>ROUND(D68*E68,2)</f>
        <v>0</v>
      </c>
    </row>
    <row r="70" spans="1:6" x14ac:dyDescent="0.25">
      <c r="A70" s="3" t="s">
        <v>129</v>
      </c>
      <c r="B70" s="44" t="s">
        <v>48</v>
      </c>
      <c r="C70" s="45"/>
      <c r="D70" s="45"/>
      <c r="E70" s="45"/>
      <c r="F70" s="12">
        <f>SUM(F68:F68)</f>
        <v>0</v>
      </c>
    </row>
    <row r="72" spans="1:6" hidden="1" x14ac:dyDescent="0.25">
      <c r="B72" s="46"/>
      <c r="C72" s="46"/>
      <c r="D72" s="46"/>
      <c r="E72" s="46"/>
      <c r="F72" s="46"/>
    </row>
    <row r="74" spans="1:6" hidden="1" x14ac:dyDescent="0.25">
      <c r="B74" s="46"/>
      <c r="C74" s="46"/>
      <c r="D74" s="46"/>
      <c r="E74" s="46"/>
      <c r="F74" s="46"/>
    </row>
    <row r="77" spans="1:6" x14ac:dyDescent="0.25">
      <c r="B77" s="44" t="s">
        <v>49</v>
      </c>
      <c r="C77" s="45"/>
      <c r="D77" s="45"/>
      <c r="E77" s="45"/>
    </row>
    <row r="79" spans="1:6" x14ac:dyDescent="0.25">
      <c r="A79" s="13" t="s">
        <v>1</v>
      </c>
      <c r="B79" s="44" t="s">
        <v>2</v>
      </c>
      <c r="C79" s="45"/>
      <c r="D79" s="45"/>
      <c r="E79" s="45"/>
      <c r="F79" s="12">
        <f>F20</f>
        <v>0</v>
      </c>
    </row>
    <row r="80" spans="1:6" x14ac:dyDescent="0.25">
      <c r="A80" s="13" t="s">
        <v>21</v>
      </c>
      <c r="B80" s="44" t="s">
        <v>169</v>
      </c>
      <c r="C80" s="45"/>
      <c r="D80" s="45"/>
      <c r="E80" s="45"/>
      <c r="F80" s="12">
        <f>F29</f>
        <v>0</v>
      </c>
    </row>
    <row r="81" spans="1:6" x14ac:dyDescent="0.25">
      <c r="A81" s="13" t="s">
        <v>36</v>
      </c>
      <c r="B81" s="44" t="s">
        <v>22</v>
      </c>
      <c r="C81" s="45"/>
      <c r="D81" s="45"/>
      <c r="E81" s="45"/>
      <c r="F81" s="12">
        <f>F47</f>
        <v>0</v>
      </c>
    </row>
    <row r="82" spans="1:6" x14ac:dyDescent="0.25">
      <c r="A82" s="13" t="s">
        <v>45</v>
      </c>
      <c r="B82" s="44" t="s">
        <v>37</v>
      </c>
      <c r="C82" s="45"/>
      <c r="D82" s="45"/>
      <c r="E82" s="45"/>
      <c r="F82" s="12">
        <f>F62</f>
        <v>0</v>
      </c>
    </row>
    <row r="83" spans="1:6" x14ac:dyDescent="0.25">
      <c r="A83" s="13" t="s">
        <v>129</v>
      </c>
      <c r="B83" s="44" t="s">
        <v>46</v>
      </c>
      <c r="C83" s="45"/>
      <c r="D83" s="45"/>
      <c r="E83" s="45"/>
      <c r="F83" s="12">
        <f>F70</f>
        <v>0</v>
      </c>
    </row>
    <row r="85" spans="1:6" x14ac:dyDescent="0.25">
      <c r="B85" s="44" t="s">
        <v>50</v>
      </c>
      <c r="C85" s="45"/>
      <c r="D85" s="45"/>
      <c r="E85" s="45"/>
      <c r="F85" s="12">
        <f>SUM(F79:F83)</f>
        <v>0</v>
      </c>
    </row>
    <row r="88" spans="1:6" hidden="1" x14ac:dyDescent="0.25">
      <c r="B88" s="46"/>
      <c r="C88" s="46"/>
      <c r="D88" s="46"/>
      <c r="E88" s="46"/>
      <c r="F88" s="46"/>
    </row>
    <row r="90" spans="1:6" hidden="1" x14ac:dyDescent="0.25">
      <c r="B90" s="46"/>
      <c r="C90" s="46"/>
      <c r="D90" s="46"/>
      <c r="E90" s="46"/>
      <c r="F90" s="46"/>
    </row>
    <row r="93" spans="1:6" x14ac:dyDescent="0.25">
      <c r="B93" s="44" t="s">
        <v>51</v>
      </c>
      <c r="C93" s="45"/>
      <c r="D93" s="45"/>
      <c r="E93" s="45"/>
    </row>
    <row r="95" spans="1:6" x14ac:dyDescent="0.25">
      <c r="B95" s="44" t="s">
        <v>52</v>
      </c>
      <c r="C95" s="45"/>
      <c r="D95" s="45"/>
      <c r="E95" s="45"/>
      <c r="F95" s="12">
        <f>F85</f>
        <v>0</v>
      </c>
    </row>
    <row r="96" spans="1:6" x14ac:dyDescent="0.25">
      <c r="B96" s="44" t="s">
        <v>53</v>
      </c>
      <c r="C96" s="45"/>
      <c r="D96" s="45"/>
      <c r="E96" s="45"/>
      <c r="F96" s="12">
        <f>ROUND(F95*25/100,2)</f>
        <v>0</v>
      </c>
    </row>
    <row r="97" spans="2:6" x14ac:dyDescent="0.25">
      <c r="B97" s="44" t="s">
        <v>54</v>
      </c>
      <c r="C97" s="45"/>
      <c r="D97" s="45"/>
      <c r="E97" s="45"/>
      <c r="F97" s="12">
        <f>SUM(F95:F96)</f>
        <v>0</v>
      </c>
    </row>
    <row r="100" spans="2:6" hidden="1" x14ac:dyDescent="0.25">
      <c r="B100" s="46"/>
      <c r="C100" s="46"/>
      <c r="D100" s="46"/>
      <c r="E100" s="46"/>
      <c r="F100" s="46"/>
    </row>
    <row r="102" spans="2:6" hidden="1" x14ac:dyDescent="0.25">
      <c r="B102" s="46"/>
      <c r="C102" s="46"/>
      <c r="D102" s="46"/>
      <c r="E102" s="46"/>
      <c r="F102" s="46"/>
    </row>
  </sheetData>
  <sheetProtection algorithmName="SHA-512" hashValue="8uhHZNNu1rKVe0+e4LvJaGWdvbmu2VpK42+E8UPWQMxmeyv3EXDvKy1Ib5FCflyUpBD4ijgqFiPzEI6AEWpU0A==" saltValue="EKMkbSFHtomusZ/0DKalxA==" spinCount="100000" sheet="1" objects="1" scenarios="1"/>
  <protectedRanges>
    <protectedRange sqref="E1:E1048576" name="Raspon1"/>
  </protectedRanges>
  <mergeCells count="36">
    <mergeCell ref="B102:F102"/>
    <mergeCell ref="B81:E81"/>
    <mergeCell ref="B82:E82"/>
    <mergeCell ref="B83:E83"/>
    <mergeCell ref="B85:E85"/>
    <mergeCell ref="B88:F88"/>
    <mergeCell ref="B90:F90"/>
    <mergeCell ref="B93:E93"/>
    <mergeCell ref="B95:E95"/>
    <mergeCell ref="B96:E96"/>
    <mergeCell ref="B97:E97"/>
    <mergeCell ref="B100:F100"/>
    <mergeCell ref="B80:E80"/>
    <mergeCell ref="B47:E47"/>
    <mergeCell ref="B49:F49"/>
    <mergeCell ref="B51:E51"/>
    <mergeCell ref="B62:E62"/>
    <mergeCell ref="B64:F64"/>
    <mergeCell ref="B66:E66"/>
    <mergeCell ref="B70:E70"/>
    <mergeCell ref="B1:F1"/>
    <mergeCell ref="B2:F2"/>
    <mergeCell ref="B3:F3"/>
    <mergeCell ref="B5:F5"/>
    <mergeCell ref="B7:F7"/>
    <mergeCell ref="B31:F31"/>
    <mergeCell ref="B72:F72"/>
    <mergeCell ref="B74:F74"/>
    <mergeCell ref="B77:E77"/>
    <mergeCell ref="B79:E79"/>
    <mergeCell ref="B33:E33"/>
    <mergeCell ref="B9:E9"/>
    <mergeCell ref="B20:E20"/>
    <mergeCell ref="B22:F22"/>
    <mergeCell ref="B24:E24"/>
    <mergeCell ref="B29:E2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8C2FA-6577-4F2A-898F-8B9959DB807D}">
  <sheetPr>
    <pageSetUpPr fitToPage="1"/>
  </sheetPr>
  <dimension ref="A1:I16"/>
  <sheetViews>
    <sheetView workbookViewId="0">
      <selection activeCell="C8" sqref="C8"/>
    </sheetView>
  </sheetViews>
  <sheetFormatPr defaultRowHeight="15" x14ac:dyDescent="0.25"/>
  <cols>
    <col min="1" max="1" width="36.7109375" style="23" bestFit="1" customWidth="1"/>
    <col min="2" max="2" width="6.140625" style="23" bestFit="1" customWidth="1"/>
    <col min="3" max="3" width="22.7109375" style="23" customWidth="1"/>
    <col min="4" max="8" width="9.140625" style="23"/>
    <col min="9" max="9" width="77.28515625" style="23" customWidth="1"/>
    <col min="10" max="16384" width="9.140625" style="23"/>
  </cols>
  <sheetData>
    <row r="1" spans="1:9" ht="32.25" customHeight="1" x14ac:dyDescent="0.25">
      <c r="A1" s="47" t="s">
        <v>176</v>
      </c>
      <c r="B1" s="47"/>
      <c r="C1" s="47"/>
    </row>
    <row r="2" spans="1:9" ht="14.45" customHeight="1" x14ac:dyDescent="0.25">
      <c r="A2" s="47"/>
      <c r="B2" s="47"/>
      <c r="C2" s="47"/>
    </row>
    <row r="3" spans="1:9" ht="78" customHeight="1" x14ac:dyDescent="0.25">
      <c r="A3" s="47"/>
      <c r="B3" s="47"/>
      <c r="C3" s="47"/>
    </row>
    <row r="4" spans="1:9" ht="7.9" customHeight="1" thickBot="1" x14ac:dyDescent="0.35">
      <c r="A4" s="39"/>
      <c r="B4" s="39"/>
      <c r="C4" s="39"/>
    </row>
    <row r="5" spans="1:9" ht="15.75" thickBot="1" x14ac:dyDescent="0.3">
      <c r="A5" s="30" t="s">
        <v>128</v>
      </c>
      <c r="B5" s="30"/>
      <c r="C5" s="35" t="s">
        <v>127</v>
      </c>
    </row>
    <row r="6" spans="1:9" x14ac:dyDescent="0.25">
      <c r="A6" s="33" t="s">
        <v>164</v>
      </c>
      <c r="B6" s="34"/>
      <c r="C6" s="40">
        <f>KRLEŽINA_1!F84</f>
        <v>0</v>
      </c>
    </row>
    <row r="7" spans="1:9" ht="15.75" x14ac:dyDescent="0.25">
      <c r="A7" s="33" t="s">
        <v>165</v>
      </c>
      <c r="B7" s="38"/>
      <c r="C7" s="41">
        <f>KRLEŽINA_2!F84</f>
        <v>0</v>
      </c>
      <c r="I7" s="37"/>
    </row>
    <row r="8" spans="1:9" x14ac:dyDescent="0.25">
      <c r="A8" s="33" t="s">
        <v>166</v>
      </c>
      <c r="B8" s="32"/>
      <c r="C8" s="41">
        <f>KRLEŽINA_3!F99</f>
        <v>0</v>
      </c>
      <c r="I8" s="36"/>
    </row>
    <row r="9" spans="1:9" x14ac:dyDescent="0.25">
      <c r="A9" s="33" t="s">
        <v>167</v>
      </c>
      <c r="B9" s="32"/>
      <c r="C9" s="41">
        <f>KRLEŽINA_4!F87</f>
        <v>0</v>
      </c>
    </row>
    <row r="10" spans="1:9" ht="15.75" thickBot="1" x14ac:dyDescent="0.3">
      <c r="A10" s="42" t="s">
        <v>168</v>
      </c>
      <c r="B10" s="42"/>
      <c r="C10" s="43">
        <f>'MONVIDAL 1'!F85</f>
        <v>0</v>
      </c>
    </row>
    <row r="11" spans="1:9" ht="9" customHeight="1" thickBot="1" x14ac:dyDescent="0.3">
      <c r="A11" s="31"/>
      <c r="B11" s="30"/>
      <c r="C11" s="29"/>
    </row>
    <row r="12" spans="1:9" ht="15.75" thickBot="1" x14ac:dyDescent="0.3">
      <c r="A12" s="26" t="s">
        <v>126</v>
      </c>
      <c r="B12" s="25"/>
      <c r="C12" s="24">
        <f>ROUND(SUM(C6:C10),2)</f>
        <v>0</v>
      </c>
    </row>
    <row r="13" spans="1:9" ht="7.9" customHeight="1" thickBot="1" x14ac:dyDescent="0.3">
      <c r="A13" s="28"/>
      <c r="B13" s="27"/>
      <c r="C13" s="27"/>
    </row>
    <row r="14" spans="1:9" ht="15.75" thickBot="1" x14ac:dyDescent="0.3">
      <c r="A14" s="26" t="s">
        <v>125</v>
      </c>
      <c r="B14" s="25"/>
      <c r="C14" s="24">
        <f>(C12/100)*25</f>
        <v>0</v>
      </c>
    </row>
    <row r="15" spans="1:9" ht="7.9" customHeight="1" thickBot="1" x14ac:dyDescent="0.3">
      <c r="A15" s="28"/>
      <c r="B15" s="27"/>
      <c r="C15" s="27"/>
    </row>
    <row r="16" spans="1:9" ht="15.75" thickBot="1" x14ac:dyDescent="0.3">
      <c r="A16" s="26" t="s">
        <v>124</v>
      </c>
      <c r="B16" s="25"/>
      <c r="C16" s="24">
        <f>C14+C12</f>
        <v>0</v>
      </c>
    </row>
  </sheetData>
  <sheetProtection algorithmName="SHA-512" hashValue="JNUCYt+aHdlT0VlKLQLH4EYuLAfvN6GVAqQuguryVmTuQxHdXhi/PYk5BItgZaioUipyGdb3f7Grkw87hZpwnA==" saltValue="1Uao2ghRU+ylKZgVG/FWpQ==" spinCount="100000" sheet="1" objects="1" scenarios="1"/>
  <mergeCells count="1">
    <mergeCell ref="A1:C3"/>
  </mergeCells>
  <phoneticPr fontId="17" type="noConversion"/>
  <printOptions horizontalCentered="1"/>
  <pageMargins left="0.70866141732283472" right="0.51181102362204722" top="0.35433070866141736" bottom="0.35433070866141736"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7</vt:i4>
      </vt:variant>
    </vt:vector>
  </HeadingPairs>
  <TitlesOfParts>
    <vt:vector size="7" baseType="lpstr">
      <vt:lpstr>Opći uvjeti</vt:lpstr>
      <vt:lpstr>KRLEŽINA_1</vt:lpstr>
      <vt:lpstr>KRLEŽINA_2</vt:lpstr>
      <vt:lpstr>KRLEŽINA_3</vt:lpstr>
      <vt:lpstr>KRLEŽINA_4</vt:lpstr>
      <vt:lpstr>MONVIDAL 1</vt:lpstr>
      <vt:lpstr>JN 23-22_RECAP</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Marco </cp:lastModifiedBy>
  <dcterms:created xsi:type="dcterms:W3CDTF">2022-05-31T14:22:43Z</dcterms:created>
  <dcterms:modified xsi:type="dcterms:W3CDTF">2022-10-19T12:11:13Z</dcterms:modified>
</cp:coreProperties>
</file>