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defaultThemeVersion="124226"/>
  <mc:AlternateContent xmlns:mc="http://schemas.openxmlformats.org/markup-compatibility/2006">
    <mc:Choice Requires="x15">
      <x15ac:absPath xmlns:x15ac="http://schemas.microsoft.com/office/spreadsheetml/2010/11/ac" url="\\Pfx_server\pfx_projektni management\PM10_HERC_KONTEJNERI\03_NABAVA_JAVNA NABAVA\IZVOĐENJE\2023_GRUPA 4_VIDIKOVAC I VERUDA\"/>
    </mc:Choice>
  </mc:AlternateContent>
  <xr:revisionPtr revIDLastSave="0" documentId="13_ncr:1_{A8F3961C-9226-445C-9F75-BE34C6CC7932}" xr6:coauthVersionLast="47" xr6:coauthVersionMax="47" xr10:uidLastSave="{00000000-0000-0000-0000-000000000000}"/>
  <workbookProtection workbookAlgorithmName="SHA-512" workbookHashValue="Eva4grnRuWEpD2sBrBD0WSeVKN7kQHRv9opzakCPzs3+HvB0oQ5mczqOeV3xQbqPk6yL5IdLU0LzLbw6qjL8Lg==" workbookSaltValue="xOeCxjUFCwdgfByGN37mbQ==" workbookSpinCount="100000" lockStructure="1"/>
  <bookViews>
    <workbookView xWindow="28680" yWindow="-120" windowWidth="29040" windowHeight="17640" firstSheet="4" activeTab="5" xr2:uid="{00000000-000D-0000-FFFF-FFFF00000000}"/>
  </bookViews>
  <sheets>
    <sheet name="Opći uvjeti" sheetId="4" r:id="rId1"/>
    <sheet name="OLGE BAN" sheetId="26" r:id="rId2"/>
    <sheet name="BUONARROTTIJEVA-POZ 13" sheetId="20" r:id="rId3"/>
    <sheet name="BUONARROTTIJEVA-POZ 14" sheetId="21" r:id="rId4"/>
    <sheet name="BUONARROTTIJEVA-POZ 15" sheetId="22" r:id="rId5"/>
    <sheet name="VIŠKA-POZ 17" sheetId="23" r:id="rId6"/>
    <sheet name="BANOVČEVA-POZ 18" sheetId="28" r:id="rId7"/>
    <sheet name="RUŠENJE POSTOJEĆIH BOXOVA" sheetId="24" r:id="rId8"/>
    <sheet name="JN 21-23_RECAP" sheetId="8" r:id="rId9"/>
  </sheets>
  <calcPr calcId="181029"/>
</workbook>
</file>

<file path=xl/calcChain.xml><?xml version="1.0" encoding="utf-8"?>
<calcChain xmlns="http://schemas.openxmlformats.org/spreadsheetml/2006/main">
  <c r="C11" i="8" l="1"/>
  <c r="F11" i="28"/>
  <c r="F21" i="28" s="1"/>
  <c r="F84" i="28" s="1"/>
  <c r="F12" i="28"/>
  <c r="F13" i="28"/>
  <c r="F14" i="28"/>
  <c r="F15" i="28"/>
  <c r="F16" i="28"/>
  <c r="F18" i="28"/>
  <c r="F19" i="28"/>
  <c r="F27" i="28"/>
  <c r="F29" i="28"/>
  <c r="F85" i="28" s="1"/>
  <c r="F37" i="28"/>
  <c r="F38" i="28"/>
  <c r="F39" i="28"/>
  <c r="F40" i="28"/>
  <c r="F41" i="28"/>
  <c r="F42" i="28"/>
  <c r="F43" i="28"/>
  <c r="F45" i="28"/>
  <c r="F86" i="28" s="1"/>
  <c r="F52" i="28"/>
  <c r="F53" i="28"/>
  <c r="F54" i="28"/>
  <c r="F55" i="28"/>
  <c r="F57" i="28"/>
  <c r="F63" i="28"/>
  <c r="F65" i="28"/>
  <c r="F88" i="28" s="1"/>
  <c r="F71" i="28"/>
  <c r="F73" i="28" s="1"/>
  <c r="F89" i="28" s="1"/>
  <c r="F87" i="28"/>
  <c r="C6" i="8"/>
  <c r="F11" i="26"/>
  <c r="F12" i="26"/>
  <c r="F30" i="26" s="1"/>
  <c r="F92" i="26" s="1"/>
  <c r="F13" i="26"/>
  <c r="F14" i="26"/>
  <c r="F15" i="26"/>
  <c r="F16" i="26"/>
  <c r="F18" i="26"/>
  <c r="F19" i="26"/>
  <c r="F22" i="26"/>
  <c r="F23" i="26"/>
  <c r="F26" i="26"/>
  <c r="F28" i="26"/>
  <c r="F36" i="26"/>
  <c r="F39" i="26" s="1"/>
  <c r="F93" i="26" s="1"/>
  <c r="F37" i="26"/>
  <c r="F47" i="26"/>
  <c r="F48" i="26"/>
  <c r="F55" i="26" s="1"/>
  <c r="F94" i="26" s="1"/>
  <c r="F49" i="26"/>
  <c r="F50" i="26"/>
  <c r="F51" i="26"/>
  <c r="F52" i="26"/>
  <c r="F53" i="26"/>
  <c r="F62" i="26"/>
  <c r="F63" i="26"/>
  <c r="F67" i="26" s="1"/>
  <c r="F95" i="26" s="1"/>
  <c r="F64" i="26"/>
  <c r="F65" i="26"/>
  <c r="F73" i="26"/>
  <c r="F75" i="26" s="1"/>
  <c r="F96" i="26" s="1"/>
  <c r="F81" i="26"/>
  <c r="F83" i="26" s="1"/>
  <c r="F97" i="26" s="1"/>
  <c r="F14" i="24"/>
  <c r="F53" i="24" s="1"/>
  <c r="F73" i="24" s="1"/>
  <c r="F15" i="24"/>
  <c r="F18" i="24"/>
  <c r="F19" i="24"/>
  <c r="F20" i="24"/>
  <c r="F21" i="24"/>
  <c r="F22" i="24"/>
  <c r="F23" i="24"/>
  <c r="F24" i="24"/>
  <c r="F25" i="24"/>
  <c r="F26" i="24"/>
  <c r="F27" i="24"/>
  <c r="F28" i="24"/>
  <c r="F29" i="24"/>
  <c r="F30" i="24"/>
  <c r="F31" i="24"/>
  <c r="F34" i="24"/>
  <c r="F35" i="24"/>
  <c r="F36" i="24"/>
  <c r="F37" i="24"/>
  <c r="F38" i="24"/>
  <c r="F39" i="24"/>
  <c r="F40" i="24"/>
  <c r="F41" i="24"/>
  <c r="F44" i="24"/>
  <c r="F45" i="24"/>
  <c r="F46" i="24"/>
  <c r="F49" i="24"/>
  <c r="F50" i="24"/>
  <c r="F51" i="24"/>
  <c r="F59" i="24"/>
  <c r="F68" i="24" s="1"/>
  <c r="F74" i="24" s="1"/>
  <c r="F60" i="24"/>
  <c r="F61" i="24"/>
  <c r="F62" i="24"/>
  <c r="F63" i="24"/>
  <c r="F64" i="24"/>
  <c r="F65" i="24"/>
  <c r="F66" i="24"/>
  <c r="F91" i="28" l="1"/>
  <c r="F103" i="28" s="1"/>
  <c r="F99" i="26"/>
  <c r="F109" i="26" s="1"/>
  <c r="F76" i="24"/>
  <c r="C12" i="8" s="1"/>
  <c r="C9" i="8"/>
  <c r="F11" i="23"/>
  <c r="F12" i="23"/>
  <c r="F13" i="23"/>
  <c r="F14" i="23"/>
  <c r="F15" i="23"/>
  <c r="F16" i="23"/>
  <c r="F18" i="23"/>
  <c r="F19" i="23"/>
  <c r="F29" i="23"/>
  <c r="F30" i="23"/>
  <c r="F31" i="23"/>
  <c r="F32" i="23"/>
  <c r="F33" i="23"/>
  <c r="F34" i="23"/>
  <c r="F35" i="23"/>
  <c r="F36" i="23"/>
  <c r="F37" i="23"/>
  <c r="F39" i="23"/>
  <c r="F77" i="23" s="1"/>
  <c r="F48" i="23"/>
  <c r="F49" i="23"/>
  <c r="F50" i="23"/>
  <c r="F51" i="23"/>
  <c r="F53" i="23"/>
  <c r="F78" i="23" s="1"/>
  <c r="F61" i="23"/>
  <c r="F63" i="23"/>
  <c r="F79" i="23" s="1"/>
  <c r="F21" i="23" l="1"/>
  <c r="F76" i="23" s="1"/>
  <c r="F81" i="23" s="1"/>
  <c r="F104" i="28"/>
  <c r="F105" i="28" s="1"/>
  <c r="F110" i="26"/>
  <c r="F111" i="26" s="1"/>
  <c r="F77" i="24"/>
  <c r="F78" i="24" s="1"/>
  <c r="F11" i="22"/>
  <c r="F12" i="22"/>
  <c r="F13" i="22"/>
  <c r="F14" i="22"/>
  <c r="F15" i="22"/>
  <c r="F21" i="22" s="1"/>
  <c r="F84" i="22" s="1"/>
  <c r="F16" i="22"/>
  <c r="F18" i="22"/>
  <c r="F19" i="22"/>
  <c r="F27" i="22"/>
  <c r="F29" i="22"/>
  <c r="F37" i="22"/>
  <c r="F45" i="22" s="1"/>
  <c r="F86" i="22" s="1"/>
  <c r="F38" i="22"/>
  <c r="F39" i="22"/>
  <c r="F40" i="22"/>
  <c r="F41" i="22"/>
  <c r="F42" i="22"/>
  <c r="F43" i="22"/>
  <c r="F52" i="22"/>
  <c r="F53" i="22"/>
  <c r="F54" i="22"/>
  <c r="F55" i="22"/>
  <c r="F57" i="22"/>
  <c r="F87" i="22" s="1"/>
  <c r="F63" i="22"/>
  <c r="F65" i="22" s="1"/>
  <c r="F88" i="22" s="1"/>
  <c r="F71" i="22"/>
  <c r="F73" i="22" s="1"/>
  <c r="F89" i="22" s="1"/>
  <c r="F85" i="22"/>
  <c r="F93" i="23" l="1"/>
  <c r="F94" i="23" s="1"/>
  <c r="C10" i="8"/>
  <c r="F91" i="22"/>
  <c r="F103" i="22" s="1"/>
  <c r="C8" i="8"/>
  <c r="F11" i="21"/>
  <c r="F12" i="21"/>
  <c r="F13" i="21"/>
  <c r="F14" i="21"/>
  <c r="F15" i="21"/>
  <c r="F16" i="21"/>
  <c r="F18" i="21"/>
  <c r="F20" i="21"/>
  <c r="F77" i="21" s="1"/>
  <c r="F28" i="21"/>
  <c r="F29" i="21"/>
  <c r="F30" i="21"/>
  <c r="F31" i="21"/>
  <c r="F37" i="21" s="1"/>
  <c r="F78" i="21" s="1"/>
  <c r="F32" i="21"/>
  <c r="F33" i="21"/>
  <c r="F34" i="21"/>
  <c r="F35" i="21"/>
  <c r="F44" i="21"/>
  <c r="F45" i="21"/>
  <c r="F46" i="21"/>
  <c r="F47" i="21"/>
  <c r="F50" i="21" s="1"/>
  <c r="F79" i="21" s="1"/>
  <c r="F48" i="21"/>
  <c r="F56" i="21"/>
  <c r="F58" i="21" s="1"/>
  <c r="F80" i="21" s="1"/>
  <c r="F64" i="21"/>
  <c r="F66" i="21"/>
  <c r="F81" i="21"/>
  <c r="F95" i="23" l="1"/>
  <c r="F104" i="22"/>
  <c r="F105" i="22"/>
  <c r="F83" i="21"/>
  <c r="F95" i="21" s="1"/>
  <c r="C7" i="8"/>
  <c r="C14" i="8" s="1"/>
  <c r="F33" i="20"/>
  <c r="F11" i="20"/>
  <c r="F12" i="20"/>
  <c r="F13" i="20"/>
  <c r="F14" i="20"/>
  <c r="F15" i="20"/>
  <c r="F16" i="20"/>
  <c r="F18" i="20"/>
  <c r="F28" i="20"/>
  <c r="F29" i="20"/>
  <c r="F30" i="20"/>
  <c r="F31" i="20"/>
  <c r="F32" i="20"/>
  <c r="F34" i="20"/>
  <c r="F35" i="20"/>
  <c r="F44" i="20"/>
  <c r="F45" i="20"/>
  <c r="F46" i="20"/>
  <c r="F48" i="20"/>
  <c r="F49" i="20"/>
  <c r="F51" i="20"/>
  <c r="F52" i="20"/>
  <c r="F53" i="20"/>
  <c r="F55" i="20"/>
  <c r="F56" i="20"/>
  <c r="F64" i="20"/>
  <c r="F66" i="20"/>
  <c r="F80" i="20" s="1"/>
  <c r="F96" i="21" l="1"/>
  <c r="F97" i="21"/>
  <c r="F20" i="20"/>
  <c r="F77" i="20" s="1"/>
  <c r="F58" i="20"/>
  <c r="F79" i="20" s="1"/>
  <c r="F37" i="20"/>
  <c r="F78" i="20" s="1"/>
  <c r="F82" i="20" l="1"/>
  <c r="F92" i="20" s="1"/>
  <c r="F93" i="20"/>
  <c r="F94" i="20" s="1"/>
  <c r="C16" i="8" l="1"/>
  <c r="C18" i="8" l="1"/>
</calcChain>
</file>

<file path=xl/sharedStrings.xml><?xml version="1.0" encoding="utf-8"?>
<sst xmlns="http://schemas.openxmlformats.org/spreadsheetml/2006/main" count="950" uniqueCount="220">
  <si>
    <t xml:space="preserve">TROŠKOVNIK </t>
  </si>
  <si>
    <t>I.</t>
  </si>
  <si>
    <t>PRIPREMNI RADOVI</t>
  </si>
  <si>
    <t>1.</t>
  </si>
  <si>
    <t>Mjerenje, trasiranje i obilježavanje pozicije kontejnera prema projektu prije početka radova. Tokom radova vršiti sva potrebna mjerenja i radove radi prijenosa podataka iz projekta na teren, i obrnuto (nanosna skela uključena u cijenu). U jediničnu cijenu uključen je sav potreban materijal i rad. Obračun komplet radova.</t>
  </si>
  <si>
    <t>kpl</t>
  </si>
  <si>
    <t>2.</t>
  </si>
  <si>
    <t>Provedba privremene regulacije prometa za potrebe izvođenja radova. Rad uključuje postavu privremene prometne signalizacije prema projektu privremene regulacije prometa prije početka radova, održavanje i obnavljanje u toku radova te uklanjanje po završetku radova i vraćanje postojeće prometne regulacije u prvobitno stanje. Projekt privremene regulacije prometa i sve potrebne dozvole su obveza i u režiji Investitora! Svi troškovi faznosti uključeni su u jediničnu cijenu. Svi troškovi prilaza i devijacija u toku radova, te svi troškovi dovođenja uzurpiranih površina u prvobitno stanje po završetku radova uključeni su u jediničnu cijenu. U jediničnu cijenu uključen je sav potreban rad i materijal. Obračun komplet radova.</t>
  </si>
  <si>
    <t>3.</t>
  </si>
  <si>
    <t>Ograđivanje gradilišta u skladu s propisima ZNR. Rad uključuje postavu lagane metalne ograde visine 2 m prije početka radova, održavanje i obnavljanje u toku radova te demontažu po završetku radova. Ograda tipska, segmentna, sidrenje montažnim betonskim blokovima, segmente međusobno povezati spojnicama. Ogradu osigurati dodatnim utezima protiv prevrtanja. U jediničnu cijenu uključen je sav potreban rad i materijal. 
Obračun po m` ograđenog gradilišta.</t>
  </si>
  <si>
    <t>m`</t>
  </si>
  <si>
    <t>4.</t>
  </si>
  <si>
    <t>Lociranje i obilježavanje instalacija unutar zahvata te neposredno u blizini zahvata prije početka radova. Rad vrši nadležna služba ili od nje ovlaštena osoba. Oznake propisno osigurati i održavati u toku radova, te prema potrebi obnoviti, a što je uključeno u jediničnu cijenu. U suradnji s nadležnim službama potrebno je sagledati stanje i definirati mjere zaštite postojećih instalacija te eventualna potrebna prelaganja. U jediničnu cijenu uključen je sav potreban materijal i rad te svi troškovi rada i nadzora nadležnih službi. Obračun komplet rada.</t>
  </si>
  <si>
    <t>5.</t>
  </si>
  <si>
    <t>6.</t>
  </si>
  <si>
    <t>Uklanjanje i premještanje komunalnih instalacija. Ovaj rad obuhvaća uklanjanje ili premještanje postojećih komunalnih i drugih instalacija, kao što su zračni i podzemni vodovi električne energije, plinovodi, naftovodi, telefonski vodovi, toplovodi, vodovodi, kanalizacija i drugo, osim uklanjanja temelja ili dijelova objekata postojećih instalacija od masivnog materijala. Izmještanje instalacija postojeće komunalne mreže. U stavci su uključeni građevinski radovi - Iskop kanala (dubine 1,00 m i širine do 60 cm) s utovarom i odvozom svog materijala na propisno odlagalište po izboru izvođača, bez obzira na udaljenost, izrada posteljice debljine 10 cm od pijeska frakcije 0-4 mm, , oblaganje cjevovoda pijeskom do nadsloja 15 cm te zatrpavanje kanala granuliranim kamenim materijalom (tamponom) frakcije 0-63 mm, kao i sva potrebna ispitivanja. Duž cjevovoda položiti odgovarajuću traku upozorenja.</t>
  </si>
  <si>
    <t/>
  </si>
  <si>
    <t>7.</t>
  </si>
  <si>
    <t>kom</t>
  </si>
  <si>
    <t>II.</t>
  </si>
  <si>
    <t>ZEMLJANI RADOVI</t>
  </si>
  <si>
    <t>Kombinirani strojno-ručni iskop građevne jame za ugradnju polupodzemnih spremnika. Iskop se vrši u tlu bez obzira na kategoriju, u svemu točno prema projektiranim kotama i nagibima te prema zahtjevima nadzornog inženjera. Sav iskopani materijal utovariti i odvesti na propisno odlagalište po izboru izvođača, bez obzira na udaljenost. Sva potrebna podupiranja i razupiranja te sve zaštitno sigurnosne mjere uključene u jediničnu cijenu. Prilikom iskopa potrebno je vršiti stalnu kontrolu nivelirom. U slučaju prekopa izvršit će se nasipavanje granuliranim kamenim materijalom (tamponom) frakcije 0-63 mm do projektirane kote, sve o trošku izvođača.</t>
  </si>
  <si>
    <t>Rad vršiti na način da se ne ugroze postojeći objekti, građevine i instalacije. Na mjestima križanja i u neposrednoj blizini postojećih instalacija vršiti pažljivi ručni iskop kako ne bi došlo do oštećenja. U toku radova osigurati adekvatnu odvodnju i crpljenje vode (podzemne i oborinske) te suhe uvjete za rad. Svi troškovi otežanog rada uključeni su u jediničnu cijenu. Jedinična cijena uključuje sav potreban materijal, rad, strojeve i opremu. Obračun po m3 iskopa u sraslom stanju prema projektiranim idealnim mjerama. Svi viškovi u odnosu na projektirane idealne mjere uključeni su u jediničnu cijenu.</t>
  </si>
  <si>
    <t>a)</t>
  </si>
  <si>
    <t>strojni iskop 70%</t>
  </si>
  <si>
    <t>m3</t>
  </si>
  <si>
    <t>b)</t>
  </si>
  <si>
    <t>ručni iskop 30%</t>
  </si>
  <si>
    <t>Planiranje i zbijanje dna građevne jame u svemu točno prema kotama i nagibima iz projekta te prema zahtjevima nadzornog inženjera. Tražena ravnost +/- 3 cm/4 m. Tražena zbijenost Ms&gt;25 MN/m2. U slučaju tla stijene vršiti čišćenje dna kanala do čvrste podloge. Kada zbog slabonosivog tla nije moguće postići traženu zbijenost u dnu kanala, potrebno je izvršiti zamjenu sloja tla u svemu prema uputama nadzornog inženjera. Zamjena sloja slabonosivog tla će se u tom slučaju obračunati u ugovornim stavkama za iskop i zatrpavanje. Jedinična cijena uključuje sav potreban materijal, rad, strojeve i opremu. Obračun po m2 uređenog dna građevne jame prema projektiranim idealnim mjerama. Svi viškovi u odnosu na projektirane idealne mjere uključeni su u jediničnu cijenu.</t>
  </si>
  <si>
    <t>m2</t>
  </si>
  <si>
    <t>Izrada podložnog sloja za AB ploču debljine 15 cm od granuliranog kamenog materijala (tampona) frakcije 0-63 mm, s uključenim planiranjem i strojnim zbijanjem u slojevima. Svojstva granuliranog kamenog materijala u skladu s OTU 5-01. Tražena zbijenost mjereno na vrhu izvedenog sloja Ms&gt;60 MN/m2. Tražena ravnost izvedenog sloja +/- 1 cm/4m. Dozvoljeno odstupanje visine izvedenog sloja u odnosu na projektiranu visinu +/- 1 cm. Jedinična cijena uključuje sav potreban materijal, rad, strojeve i opremu. Obračun po m3 izrađenog nosivog sloja u zbijenom stanju u svemu prema projektiranim idealnim mjerama. Svi viškovi u odnosu na projektirane idealne mjere uključeni su u jediničnu cijenu.</t>
  </si>
  <si>
    <t>Zasipavanje oko polupodzemnih spremnika nakon ugradnje istih kamenim agregatom 4-8 mm ("rizlom"). Zatrpavanje vršiti pažljivo ručno, naizmjenično u slojevima s svake strane da ne dođe do destabiliacije ugrađenih spremnika, na način da se popune sve praznine između spremnika. Jedinična cijena uključuje sav potreban materijal, rad, strojeve i opremu. Obračun po m3 izrađenog nosivog sloja u zbijenom stanju u svemu prema projektiranim idealnim mjerama. Svi viškovi u odnosu na projektirane idealne mjere uključeni su u jediničnu cijenu.</t>
  </si>
  <si>
    <t>III.</t>
  </si>
  <si>
    <t>BETONSKI I ARMIRANO BETONSKI RADOVI</t>
  </si>
  <si>
    <t>Izrada armiranobetonske temeljne ploče debljine 10 cm, u svemu prema projektiranim detljima. Ploča se izvodi od betona klase C25/30 XC2 u potrebnoj oplati. Radove vršiti uz primjenu svih propisanih zaštitno-sigurnosnih mjera. Ploča se armira u donjoj zoni armaturnom mrežom Q 257, a koja je obrađena u zasebnoj stavci. Jedinična cijena uključuje sav potreban rad, materijal, strojeve i opremu te sve potrebne skele i podupore. Obračun po m3 izrađene temeljne ploče te po m2 oplate.</t>
  </si>
  <si>
    <t>temeljna ploča od betona klase C25/30</t>
  </si>
  <si>
    <t>Oplata</t>
  </si>
  <si>
    <t>Izrada armiranobetonske završne ploče debljine 10 cm oko polupodzemnih spremnika, u svemu prema projektiranim detljima. Ploča se izvodi od betona klase C25/30 XC2 bez oplate, između ugrađenih rubnjaka, a koji su obrađeni u zasebnoj stavci. završna obrada betona mineralnim posipom u obradom teksture četkama u valovitom uzorku radi osiguranja protukliznosti. Radove vršiti uz primjenu svih propisanih zaštitno-sigurnosnih mjera. Ploča se armira u donjoj zoni armaturnom mrežom Q 188, a koja je obrađena u zasebnoj stavci. Jedinična cijena uključuje sav potreban rad, materijal, strojeve i opremu te sve potrebne skele i podupore. Obračun po m3 izrađene završne ploče.</t>
  </si>
  <si>
    <t>m1</t>
  </si>
  <si>
    <t>IV.</t>
  </si>
  <si>
    <t>ARMIRAČKI RADOVI</t>
  </si>
  <si>
    <t>kg</t>
  </si>
  <si>
    <t>REKAPITULACIJA SVEUKUPNO</t>
  </si>
  <si>
    <t>OBRAČUN POREZA NA DODANU VRIJEDNOST</t>
  </si>
  <si>
    <t>Osnovica za obračun poreza na dodanu vrijednost</t>
  </si>
  <si>
    <t>Porez na dodanu vrijednost 25%</t>
  </si>
  <si>
    <t>OPĆI I POSEBNI UVJETI</t>
  </si>
  <si>
    <t>Općenito</t>
  </si>
  <si>
    <t>Sve odredbe ovih općih i posebnih uvjeta sastavni su dio troškovnika i ugovora sklopljenog između izvođača i Naručitelja.</t>
  </si>
  <si>
    <t>U svim stavkama ugovornog troškovnika podrazumjeva se izvođenje svake pozicije prema opisu i nacrtima iz projekta, opisu iz troškovnika, važećim tehničkim propisima, normama i uputama Nadzornog inženjera.</t>
  </si>
  <si>
    <t>Izvođač je dužan prije izrade ponude obići trasu projektirane građevine i utvrditi stvarno stanje na terenu, te na osnovu istog dati ponudu za kompletan posao kroz jedinične cijene stavaka ovog troškovnika, bez naknadnog zahtjeva dodatnih radova ili viška radova.</t>
  </si>
  <si>
    <t>Izvođač je dužan pridržavati se važeće zakonske regulative, tehničkih propisa, normi, odredbi navedenih projektom i odredbi navedenih općih i tehničkih uvjeta za sve radove predviđene troškovnikom i za sve radove koji se naknadno odrede na gradilištu kao dodatni radovi nepredviđeni troškovnikom, a koji su neophodni za dovršenje građevine.</t>
  </si>
  <si>
    <t>U slučajevima potrebe izmjena ili dopuna projekta ili njihovih dijelova, odluku o navedenom donosit će sporazumno projektant, Nadzorni inženjer kao predstavnik Naručitelja i predstavnik Izvođača radova, i te izmjene unosit će se u građevinski dnevnik.</t>
  </si>
  <si>
    <t>Prije početka radova Izvođač je dužan izraditi terminski plan – stepenasti Gantov ili mrežni plan, odnosno vremenski financijski plan izgradnje i u skladu s njime pristupiti izvođenju radova.</t>
  </si>
  <si>
    <t>Terminski plan je sastavni dio ugovora i pomoću njega Nadzorni inženjer i Naručitelj imaju uvid u izvršenje radova i ispunjavanje rokova.</t>
  </si>
  <si>
    <t>Izvođač je dužan voditi građevinski dnevnik u toku radova za cijelu građevinu, od dana početka radova do dana završetka građenja, u skladu s propisom koji reguliraju obrazac, uvjete i način vođenja građevinskog dnevnika.</t>
  </si>
  <si>
    <t>Ugovorna cijena</t>
  </si>
  <si>
    <t>Jedinične cijene iznesene ugovornim troškovnikom uključuju;</t>
  </si>
  <si>
    <r>
      <t>-</t>
    </r>
    <r>
      <rPr>
        <sz val="10"/>
        <color theme="1"/>
        <rFont val="Times New Roman"/>
        <family val="1"/>
      </rPr>
      <t> </t>
    </r>
    <r>
      <rPr>
        <sz val="10"/>
        <color theme="1"/>
        <rFont val="Calibri"/>
        <family val="2"/>
        <scheme val="minor"/>
      </rPr>
      <t>troškove prijevoza, smještaja i rada radnika</t>
    </r>
  </si>
  <si>
    <r>
      <t>-</t>
    </r>
    <r>
      <rPr>
        <sz val="10"/>
        <color theme="1"/>
        <rFont val="Times New Roman"/>
        <family val="1"/>
      </rPr>
      <t xml:space="preserve"> </t>
    </r>
    <r>
      <rPr>
        <sz val="10"/>
        <color theme="1"/>
        <rFont val="Calibri"/>
        <family val="2"/>
        <scheme val="minor"/>
      </rPr>
      <t>troškove strojeva, sredstava, alata i opreme</t>
    </r>
  </si>
  <si>
    <r>
      <t>-</t>
    </r>
    <r>
      <rPr>
        <sz val="10"/>
        <color theme="1"/>
        <rFont val="Times New Roman"/>
        <family val="1"/>
      </rPr>
      <t xml:space="preserve"> </t>
    </r>
    <r>
      <rPr>
        <sz val="10"/>
        <color theme="1"/>
        <rFont val="Calibri"/>
        <family val="2"/>
        <scheme val="minor"/>
      </rPr>
      <t>troškove ronilačke ekipe i plovila, te sve opreme nužne za vršenje podmorskih radova</t>
    </r>
  </si>
  <si>
    <r>
      <t>-</t>
    </r>
    <r>
      <rPr>
        <sz val="10"/>
        <color theme="1"/>
        <rFont val="Times New Roman"/>
        <family val="1"/>
      </rPr>
      <t> </t>
    </r>
    <r>
      <rPr>
        <sz val="10"/>
        <color theme="1"/>
        <rFont val="Calibri"/>
        <family val="2"/>
        <scheme val="minor"/>
      </rPr>
      <t>troškove nabave, prijevoza, pripreme i obrade materijala</t>
    </r>
  </si>
  <si>
    <r>
      <t>-</t>
    </r>
    <r>
      <rPr>
        <sz val="10"/>
        <color theme="1"/>
        <rFont val="Times New Roman"/>
        <family val="1"/>
      </rPr>
      <t> </t>
    </r>
    <r>
      <rPr>
        <sz val="10"/>
        <color theme="1"/>
        <rFont val="Calibri"/>
        <family val="2"/>
        <scheme val="minor"/>
      </rPr>
      <t>otežane i posebne uvjete rada</t>
    </r>
  </si>
  <si>
    <r>
      <t>-</t>
    </r>
    <r>
      <rPr>
        <sz val="10"/>
        <color theme="1"/>
        <rFont val="Times New Roman"/>
        <family val="1"/>
      </rPr>
      <t> </t>
    </r>
    <r>
      <rPr>
        <sz val="10"/>
        <color theme="1"/>
        <rFont val="Calibri"/>
        <family val="2"/>
        <scheme val="minor"/>
      </rPr>
      <t>troškove uređenja, ograđivanja, obilježavanja, održavanja i čišćenja gradilišta, troškove montaže i demontaže izdvojenih prostora gradilišta, privremenih i stalnih odlagališta, troškove mobilnih ureda, svlačionica, wc-a, kupaonica, skladišta, baraka, pomoćnih prostorija, troškove energenata i sl.</t>
    </r>
  </si>
  <si>
    <r>
      <t>-</t>
    </r>
    <r>
      <rPr>
        <sz val="10"/>
        <color theme="1"/>
        <rFont val="Times New Roman"/>
        <family val="1"/>
      </rPr>
      <t xml:space="preserve"> </t>
    </r>
    <r>
      <rPr>
        <sz val="10"/>
        <color theme="1"/>
        <rFont val="Calibri"/>
        <family val="2"/>
        <scheme val="minor"/>
      </rPr>
      <t>troškove osiguranja pristupa te izrade, održavanja i čišćenja provremenih prometnica, devijacija i komunikacijskih puteva</t>
    </r>
  </si>
  <si>
    <r>
      <t>-</t>
    </r>
    <r>
      <rPr>
        <sz val="10"/>
        <color theme="1"/>
        <rFont val="Times New Roman"/>
        <family val="1"/>
      </rPr>
      <t xml:space="preserve"> </t>
    </r>
    <r>
      <rPr>
        <sz val="10"/>
        <color theme="1"/>
        <rFont val="Calibri"/>
        <family val="2"/>
        <scheme val="minor"/>
      </rPr>
      <t>troškove provedbe zaštite na radu</t>
    </r>
  </si>
  <si>
    <r>
      <t>-</t>
    </r>
    <r>
      <rPr>
        <sz val="10"/>
        <color theme="1"/>
        <rFont val="Times New Roman"/>
        <family val="1"/>
      </rPr>
      <t> </t>
    </r>
    <r>
      <rPr>
        <sz val="10"/>
        <color theme="1"/>
        <rFont val="Calibri"/>
        <family val="2"/>
        <scheme val="minor"/>
      </rPr>
      <t>troškove dokazivanja kvalitete ugrađenih materijala, opreme, postrojenja i radova</t>
    </r>
  </si>
  <si>
    <r>
      <t>-</t>
    </r>
    <r>
      <rPr>
        <sz val="10"/>
        <color theme="1"/>
        <rFont val="Times New Roman"/>
        <family val="1"/>
      </rPr>
      <t> </t>
    </r>
    <r>
      <rPr>
        <sz val="10"/>
        <color theme="1"/>
        <rFont val="Calibri"/>
        <family val="2"/>
        <scheme val="minor"/>
      </rPr>
      <t>troškove zaštite svih susjednih plohe, građevina, objekata, djelova objekata, instalacija i prethodno izvedenih radova na prikladan način u svim fazama radova</t>
    </r>
  </si>
  <si>
    <r>
      <t>-</t>
    </r>
    <r>
      <rPr>
        <sz val="10"/>
        <color theme="1"/>
        <rFont val="Times New Roman"/>
        <family val="1"/>
      </rPr>
      <t> </t>
    </r>
    <r>
      <rPr>
        <sz val="10"/>
        <color theme="1"/>
        <rFont val="Calibri"/>
        <family val="2"/>
        <scheme val="minor"/>
      </rPr>
      <t>troškove vraćanja svih uzurpiranih površina u prvodbitno stanje</t>
    </r>
  </si>
  <si>
    <r>
      <t>-</t>
    </r>
    <r>
      <rPr>
        <sz val="10"/>
        <color theme="1"/>
        <rFont val="Times New Roman"/>
        <family val="1"/>
      </rPr>
      <t> </t>
    </r>
    <r>
      <rPr>
        <sz val="10"/>
        <color theme="1"/>
        <rFont val="Calibri"/>
        <family val="2"/>
        <scheme val="minor"/>
      </rPr>
      <t>režijske troškove, zaradu, takse, poreze i izdatke uvjetovane važećim propisima, te</t>
    </r>
  </si>
  <si>
    <r>
      <t>-</t>
    </r>
    <r>
      <rPr>
        <sz val="10"/>
        <color theme="1"/>
        <rFont val="Times New Roman"/>
        <family val="1"/>
      </rPr>
      <t> </t>
    </r>
    <r>
      <rPr>
        <sz val="10"/>
        <color theme="1"/>
        <rFont val="Calibri"/>
        <family val="2"/>
        <scheme val="minor"/>
      </rPr>
      <t>sve ostale radove i troškove nužne za izvršenje ugovorenog rada</t>
    </r>
  </si>
  <si>
    <t>Obračun</t>
  </si>
  <si>
    <t>Količine iznesene troškovnikom odnose se na jediničnu mjeru izvršenog rada prema opisu iz troškovnika. Za sve radove i količine manje od predviđenih predračunom, za obračun je mjerodavna stvarna količina izvršenih radova, a koja se iskazuje u građevinskoj knjizi.</t>
  </si>
  <si>
    <t xml:space="preserve">Količine radova dokazuju se geodetskom izmjerom prije početka radova, u svim fazama radova i po završetku radova, što je Izvođač dužan uključiti u jedinične cijene iznesene ugovornim troškovnikom i nema pravo na dodatne naknade. </t>
  </si>
  <si>
    <t>Količine radova koje nakon dovršenja radova nije moguće preuzeti neposredno izmjerom, po izvršenju istih preuzima Nadzorni inženjer.</t>
  </si>
  <si>
    <t>Obračun u svim stavkama toškovnika vrši se točno prema mjerama iz projekta i opisu iznesenim ovim troškovnikom.</t>
  </si>
  <si>
    <t>Ukoliko u određenoj stavci nije određen način obračuna ili se u općem opisu ili pojedinoj stavci ne predviđa drugačije, onda su za obračun količina izvršenih radova mjerodavne važeće prosječne norme u građevinarstvu, kako za Izvođača, tako i za Naručitelja.</t>
  </si>
  <si>
    <t>Povećanje količina u odnosu na projektirane količine uzrokovane neravnomjernostima, odstupanjima, neadekvatnom ili specifičnom tehnologijom izvođenja, zarušavanjima, poplavama, nezgodama i nesrećama, te nastale pogreškama ili drugih razloga, neće se priznati već ih je Izvođač dužan ukalkulirati u jedinične cijene iznesene ugovornim troškovnikom i nema pravo na dodatne naknade.</t>
  </si>
  <si>
    <t>Za sve radove i količine manje od predviđenih predračunom, za obračun je mjerodavna stvarna količina izvršenih radova, a koja se iskazuje u građevinskoj knjizi.</t>
  </si>
  <si>
    <t>Nadzorni inženjer i predstavnik Izvođača unosit će u građevinsku knjigu količine radova sa svim potrebnim skicama i izmjerama, te će svojim potpisima jamčiti za njihovu točnost.</t>
  </si>
  <si>
    <t>Tako utvrđeni i evidentirani radovi mogu se uzeti u obzir kod izrade privremenog ili konačnog obračuna radova, odnosno ispostave privremene ili okončane situacije.</t>
  </si>
  <si>
    <t>U slučaj da nastupi potreba za radovima koji nemaju ugovorenu cijenu, Izvođač mora prethodno za iste utvrditi sa Naručiteljem cijenu i uvesti u građevinski dnevnik.</t>
  </si>
  <si>
    <t>Za sve neugovorene radove Izvođač je dužan dostaviti ponudu s analizom cijena izrađenu u skladu s jediničnim cijenama iz ugovornog troškovnika i standardnim noramativima u građevinarstvu na odobrenje Naručitelju.</t>
  </si>
  <si>
    <t>U slučaju konstruktivnih izmjena, zamjena, povećanja ili izostavljanja pojedinih radova iz predračuna, Izvođač je dužan usvojiti iste bez ikakvih primjedbi, ograničenja ili zahtjeva za odštetu sve nastale viškove ili manjkove i izraditi ih po ugovorenim cijenama.</t>
  </si>
  <si>
    <t>Kvaliteta</t>
  </si>
  <si>
    <t>Kod svih radova Izvođač je dužan primjeniti kvalitetnu i stručnu radnu snagu i upotrebljavati kvalitetan materijal, koji u svemu mora odgovarati važećim tehničkim propisima, normama, zahtjevima projekta i opisu iz ugovornog troškovnika.</t>
  </si>
  <si>
    <t>U slučaju da kvaliteta izvedenih radova ne odgovara predviđenom opisu, detaljima i planovima iz projekta, Izvođač je dužan ukoniti nedostatke o svom trošku, i ponovno ih o svom trošku izvesti u skladu projektom.</t>
  </si>
  <si>
    <t>Sav materijal za koje se utvrdi da ne odgovara traženoj kvaliteti, Izvođač je dužan ukloniti s gradilišta.</t>
  </si>
  <si>
    <t>U slučaju da kvaliteta izvedenih radova ne odgovara predviđenom opisu, detaljima i planovima iz projekta, Izvođač je dužan ukoniti nedostatke o svom trošku, i ponovno ih o svom trošku izvesti u skladu projektom, osim ako izmjenu ne odobri Nadzorni inženjer pismeno kroz građevinski dnevnik.</t>
  </si>
  <si>
    <t>Ako Izvođač ne postupi po pismenom zahtjevu Nadzornog inženjera, Naručitelj ima pravo zabraniti danji rad dok se ne postupi po zahtjevu, dok svu materijalnu štetu snosi Izvođač bez prava na reklamacije.</t>
  </si>
  <si>
    <t>U slučaju da Izvođač bez pismanog odobrenja izvodi radove kvalitetnije i skuplje od predviđenog projektom, nema pravo zahtjevati naknadu.</t>
  </si>
  <si>
    <t>Zaštita na radu</t>
  </si>
  <si>
    <t>Izvođač je dužan osigurati i provoditi sve zaštitne i sigurnosne mjere na gradilištu, privremenih i stalnim odlagalištima i izdvojenim prostorima gradilišta, okolnim građevinama i prometnicama u skladu s važećim propisima koji reguliraju uvjete i način provođenja zaštitu na radu, za cijelo vrijeme radova, od uvođenja u posao do primopredaje.</t>
  </si>
  <si>
    <t>Zaštita okolnih građevina, objekata i instalacija</t>
  </si>
  <si>
    <t>Izvođač je dužan zaštititi sve građevine, objekte, djelove objekata, instalacije, prethodno izvedene radove, vozila, odnosno svu imovinu općenito, na prikladan način za cijelo vrijeme radova, od uvođenja u posao do primopredaje, tako da ne dođe do oštećenja istih.</t>
  </si>
  <si>
    <t>Svu štetu koju Izvođač radova počini u toku radova dužan je otkloniti o svom trošku.</t>
  </si>
  <si>
    <t>Zaštita okoliša</t>
  </si>
  <si>
    <t>Izvođač je dužan provoditi mjere zaštite okoliša u skladu s važećim propisima koji reguliraju uvjete i način zaštite okoliša za cijelo vrijeme radova, od uvođenja u posao do primopredaje.</t>
  </si>
  <si>
    <t>Izvođač je dužan sav otpadni materijal i sve viškove materijala propisno zbrinuti i to na propisnim odlagalištima, sve u skladu s važećim propisima koji reguliraju uvjete i način zaštite okoliša te ostalim posebnim propisima.</t>
  </si>
  <si>
    <t>Po završetku radova Izvođač je dužan očistiti gradilište i okolne površine i dovesti iste u prvobitno stanje.</t>
  </si>
  <si>
    <t>Fotodokumentacija</t>
  </si>
  <si>
    <t>Izvođač je dužan vršiti fotodokumentiranje postojećeg stanja, svih faza radova i izvedenog stanja te po završetku radova predati Naručitelju kopiju u elektronskom formatu na CD-u.</t>
  </si>
  <si>
    <t>R.br.</t>
  </si>
  <si>
    <t>Opis stavke</t>
  </si>
  <si>
    <t>Jed. mjere</t>
  </si>
  <si>
    <t>Količina</t>
  </si>
  <si>
    <t>Jedinična  cijena</t>
  </si>
  <si>
    <t>Ukupno</t>
  </si>
  <si>
    <t>Rezanje, savijanje, montaža i vezanje armature od rebrastog čelika klase B500 B u svemu prema iskazu iz projekta i prema uputama nadzornog inženjera. Radove vršiti uz primjenu svih propisanih zaštitno-sigurnosnih mjera. U jediničnu cijenuje uključen sav potreban rad i materijal. Obračun po kg ugrađene armature. Sav potreban odstojni i vezni materijal uključen u jediničnu cijenu.</t>
  </si>
  <si>
    <t>Dobava, doprema i montaža betonskih rubnjaka skošenog poprečnog presjeka dim. 15/25 cm. Rubnjaci u skladu s HRN EN 1340 ili jednakovrijednom, tražena svojstva; čvrstoća na savijanje razreda T, otpornost na mraz i sol razreda D, otpornost na habanje razreda H. Boja siva. Rad uključuje izradu podložnog sloja betona klase C16/20 X0 debljine 10 cm, krojenje na mjeru, polaganje na sloj podložnog betona sa niveliranjem točno na projektiranu kotu, oblaganje betonomklase C16/20 te fugiranje reški cementnim mortom. Ugrađeni rubnjaci moraju biti bez pukotina i oštećenja. Montažu vršiti isključivo na prethodno isplaniranu i zbijenu podlogu. U jediničnu cijenu je uključen sav potreban rad i materijal. Obračun po m ugrađenih rubnjaka.</t>
  </si>
  <si>
    <t>8.</t>
  </si>
  <si>
    <t>Postavljanje prometnih znakova.
Znakovi se postavljaju na stupove okruglog presjeka. Vrsta i broj znakova određena je projektom signalizacije, prometni znak tip K12-1, kako bi se postigla maksimalna sigurnost prometa. U cijenu ulaze svi troškovi nabave i ugradbe znakova, stupova, temelja, šelni i svog ostalog potrebnog materijala. Obračun po kom postavljenog znaka.</t>
  </si>
  <si>
    <t>Zaštita postojećih instalacija unutar građevne jame. Rad uključuje pažljivo ručno otkopavanje postojećih instalacija, demontažu postojeće zaštite (opeka, štitnici i sl.) i skladištenje u neposrednoj blizini radi radi kasnijeg vraćanja, podupiranje i osiguranje funkcionalnosti instalacija u toku radova te propisna zaštita i označavanje instalacija  po završetku radova (ugradnja zaštitnih cijevi, obloga pijeskom ili betonom, zaštita opekom ili štitnicima, polaganje trake upozorenja i ostalo). Sva oštećenja na postojećim instalacijama uzrokovana nepažljivim i neodgovornim radom otklonit će se o trošku izvođača. U suradnji s nadležnim službama potrebno sagledati i definirati mjere zaštite instalacija te eventualna potrebna prelaganja. U jediničnu cijenu uključen je sav potreban materijal i rad te svi troškovi rada i nadzora nadležnih službi. Obračun po m zaštićene instalacije.</t>
  </si>
  <si>
    <t>SVEUKUPNO S PDV</t>
  </si>
  <si>
    <t>PDV - 25%</t>
  </si>
  <si>
    <t>UKUPNO BEZ PDV</t>
  </si>
  <si>
    <t>VRIJEDNOST</t>
  </si>
  <si>
    <t>OZNAKA POZICIJE</t>
  </si>
  <si>
    <t>V.</t>
  </si>
  <si>
    <t>Po završetku svih radova sve okolne i uzrupirane površine očistit i dovesti u prvobitno stanje. Jedinična cijena uključuje sav potreban rad i materijal. Obračun po m2 uređenih površina.</t>
  </si>
  <si>
    <t>Zatrpavanje preostalog djela iskopa granuliranim kamenim materijalom (tamponom) frakcije 0-63 mm,debljine 15 cm do završne kote  terena, s uključenim strojnim zbijanjem u slojevima. Svojstva granuliranog kamenog materijala u skladu s OTU 5-01. Tražena zbijenost mjereno na vrhu nasipa Ms&gt;60 MN/m2. Prilikom zatrpavanja zaštititi sve instalacije, a što je obrađeno zasebnom stavkom. Jedinična cijena uključuje sav potreban materijal, rad, strojeve i opremu. Obračun po m3 zatrpavanja u zbijenom stanju u svemu prema projektiranim idealnim mjerama. Svi viškovi u odnosu na projektirane idealne mjere uključeni su u jediničnu cijenu.</t>
  </si>
  <si>
    <t>Doprema i ugradnja polupodzemnih spremnika.
Stavkom je obuhvaćen ukrcaj, dovoz, iskrcaj i ugradnja bačvi ( polupodzemnih spremnika ) na lokaciju ugradnje sa lokacije Valmade ( skladište Naručitelja ). Obračun po komadu.</t>
  </si>
  <si>
    <t>Rad uključuje nabavu svog potrebnog materijala, izvođenje radova, ponovni spoj instalacije, te po dovršetku radova na lokaciji izvršiti potrebna ispitivanja, sve u koordinaciji sa službom nadležnom za pojedinu infrastrukturu.  Obračun po m1 stvarno izmještene instalacije.</t>
  </si>
  <si>
    <t>ZIDARSKI RADOVI</t>
  </si>
  <si>
    <t>VI.</t>
  </si>
  <si>
    <t>Beton</t>
  </si>
  <si>
    <t>Izrada armiranobetonskog zida debljine 20 cm, u svemu prema projektiranim detaljima. Zid se izvodi od betona klase C25/30 XC2 u potrebnoj oplati. Radove vršiti uz primjenu svih propisanih zaštitno-sigurnosnih mjera. Zid se armira obostrano armaturnom mrežom R 335, a koja je obrađena u zasebnoj stavci. Jedinična cijena uključuje sav potreban rad, materijal, strojeve i opremu te sve potrebne skele i podupore. Obračun po m3 izrađenog zida te po m2 oplate.</t>
  </si>
  <si>
    <t>Izrada armiranobetonskog trakastog temelja dimenzija 40×50 cm, u svemu prema projektiranim detaljima. Temelj se izvodi od betona klase C25/30 XC2 u potrebnoj oplati. Radove vršiti uz primjenu svih propisanih zaštitno-sigurnosnih mjera. Temelj se armira armaturnim šipkama fi 10/25 cm, a koje su obrađene u zasebnoj stavci. Jedinična cijena uključuje sav potreban rad, materijal, strojeve i opremu te sve potrebne skele i podupore. Obračun po m3 izrađenog zida te po m2 oplate.</t>
  </si>
  <si>
    <t>RADOVI UKLANJANJA</t>
  </si>
  <si>
    <t>Ukupna vrijednost s porezom €</t>
  </si>
  <si>
    <t>SVEUKUPNO €</t>
  </si>
  <si>
    <t>ZIDARSKI RADOVI UKUPNO €</t>
  </si>
  <si>
    <t>ARMIRAČKI RADOVI UKUPNO €</t>
  </si>
  <si>
    <t>BETONSKI I ARMIRANO BETONSKI RADOVI UKUPNO €</t>
  </si>
  <si>
    <t>ZEMLJANI RADOVI UKUPNO €</t>
  </si>
  <si>
    <t>RADOVI UKLANJANJA UKUPNO €</t>
  </si>
  <si>
    <t>PRIPREMNI RADOVI UKUPNO €</t>
  </si>
  <si>
    <t>Dobava materijala i zidarsko krpanje šliceva. Krpanje šliceva širine do 5 cm, izvesti između asfalta i rampe u cementnom mortu. Obračun po m`.</t>
  </si>
  <si>
    <t>Izrada armiranobetonske temeljne ploče rampe debljine 10 cm, ispred polupodzemnih spremnika, u svemu prema projektiranim detljima. Ploča se izvodi od betona klase C25/30 XC2 u potrebnoj oplati. Radove vršiti uz primjenu svih propisanih zaštitno-sigurnosnih mjera. Ploča se armira u donjoj zoni armaturnom mrežom Q 257, a koja je obrađena u zasebnoj stavci. Jedinična cijena uključuje sav potreban rad, materijal, strojeve i opremu te sve potrebne skele i podupore. Obračun po m3 izrađene temeljne ploče te po m2 oplate.</t>
  </si>
  <si>
    <t>Dobava, doprema i montaža betonskih rubnjaka pravokutnog poprečnog presjeka dim. 8/20 cm. Rubnjaci u skladu s HRN EN 1340 ili jednakovrijednom, tražena svojstva; čvrstoća na savijanje razreda T, otpornost na mraz i sol razreda D, otpornost na habanje razreda H. Boja siva. Rad uključuje izradu podložnog sloja betona klase C16/20 X0 debljine 10 cm, krojenje na mjeru, polaganje na sloj podložnog betona sa niveliranjem točno na projektiranu kotu, oblaganje betonomklase C16/20 te fugiranje reški cementnim mortom. Ugrađeni rubnjaci moraju biti bez pukotina i oštećenja. Montažu vršiti isključivo na prethodno isplaniranu i zbijenu podlogu. U jediničnu cijenu je uključen sav potreban rad i materijal. Obračun po m` ugrađenih rubnjaka.</t>
  </si>
  <si>
    <t>Nasipavanje i planiranje  završnog sloja debljine 20 cm u zelenim površinama plodnom zemljom s uključenim planiranjem površine te gnojenje, sjetva trave i obilno zalijevanje, sve prema nagibima iz projekta. Plodna zemlja mora biti kvalitetna i čista, bez primjesa kamenja, korova i ostalih nečistoća. U jediničnu cijenu uključenja njega i zalijevanje trave do primopredaje. U slučaju neuspjele sjetve ili sušenja trave izvršit će se ponovna sjetva o trošku Izvođača. Po završetku radova sve okolne i uzurpirane površine očistiti i dovesti u prvobitno stanje, a što je uključeno u jediničnu cijenu. Jedinična cijena uključuje sav potreban materijal i rad. Obračun po m2 uređenih zelenih površina.</t>
  </si>
  <si>
    <t>_x000D_</t>
  </si>
  <si>
    <t>Izrada podložnog sloja temeljne stope ogradnog zida, u svemu prema projektiranim detaljima, izvedenog od mršavog betona klase C16/20, debljine 10 cm, zaglađenog na određenoj visinskoj koti s libelom. Jedinična cijena uključuje sav potreban rad, materijal, strojeve i opremu. Obračun po m3.</t>
  </si>
  <si>
    <t>Zatrpavanje preostalog djela iskopa granuliranim kamenim materijalom (tamponom) frakcije 0-63 mm, debljine 30 cm do završne kote  terena, s uključenim strojnim zbijanjem u slojevima. Svojstva granuliranog kamenog materijala u skladu s OTU 5-01. Tražena zbijenost mjereno na vrhu nasipa Ms&gt;60 MN/m2. Prilikom zatrpavanja zaštititi sve instalacije, a što je obrađeno zasebnom stavkom. Jedinična cijena uključuje sav potreban materijal, rad, strojeve i opremu. Obračun po m3 zatrpavanja u zbijenom stanju u svemu prema projektiranim idealnim mjerama. Svi viškovi u odnosu na projektirane idealne mjere uključeni su u jediničnu cijenu.</t>
  </si>
  <si>
    <t>LOKACIJA : k.č. 5018/4, 5024/16 k.o. PULA, naselje VERUDA , Buonarrotijeva ulica, POZ 13</t>
  </si>
  <si>
    <t>IZGRADNJA - POLUPODZEMNIH SPREMNIKA, VERUDA 13</t>
  </si>
  <si>
    <t>BUONARROTTIJEVA_POZ 13</t>
  </si>
  <si>
    <t>BUONARROTTIJEVA_POZ 14</t>
  </si>
  <si>
    <t>BUONARROTTIJEVA_POZ 15</t>
  </si>
  <si>
    <t>VIŠKA_POZ 17</t>
  </si>
  <si>
    <t>RUŠENJE POSTOJEĆIH BOXOVA</t>
  </si>
  <si>
    <t>LOKACIJA : k.č. 5017/1 k.o. PULA, naselje VERUDA , Buonarrotijeva ulica, POZ 14</t>
  </si>
  <si>
    <t>IZGRADNJA - POLUPODZEMNIH SPREMNIKA, VERUDA 14</t>
  </si>
  <si>
    <t>UKLANJANJE I RUŠENJE</t>
  </si>
  <si>
    <t>UKLANJANJE I RUŠENJE UKUPNO €</t>
  </si>
  <si>
    <t>Uklanjanje postojećeg asfaltnog sloja.
Radom je obuhvaćeno strojno rezanje/zasjecanje asfalta, bez obzira na debljinu, te strojno raskapanje postojećeg asfaltnog sloja nogostupa i kolnika s utovarom, odvozom i deponiranjem asfaltnog sloja na deponij građevinskog materijala, s troškovima uređenja deponije i osiguranja transporta na javno prometnim površinama. Jedinična cijena uključuje sav potreban materijal, rad, strojeve i opremu. Obračun po m2 uklonjenog asfaltnog sloja.</t>
  </si>
  <si>
    <t>LOKACIJA : k.č. 5005/2 k.o. PULA, naselje VERUDA , Buonarrotijeva ulica, POZ 15</t>
  </si>
  <si>
    <t>IZGRADNJA - POLUPODZEMNIH SPREMNIKA, VERUDA 15</t>
  </si>
  <si>
    <t>_x000D__x000D_</t>
  </si>
  <si>
    <t>Nasipavanje završnog sloja nasipa u debljini do 20 cm u zelenim površinama plodnom zemljom s uključenim planiranjem površine te gnojenje, sjetva trave i obilno zalijevanje, sve prema nagibima iz projekta. Plodna zemlja mora biti kvalitetna i čista, bez primjesa kamenja, korova i ostalih nečistoća. U jediničnu cijenu uključenja njega i zalijevanje trave do primopredaje. U slučaju neuspjele sjetve ili sušenja trave izvršit će se ponovna sjetva o trošku Izvođača. Po završetku radova sve okolne i uzurpirane površine očistiti i dovesti u prvobitno stanje, a što je uključeno u jediničnu cijenu. Jedinična cijena uključuje sav potreban materijal i rad. Obračun po m2 uređenih zelenih površina.</t>
  </si>
  <si>
    <t>Izrada  nasipa granuliranim kamenim materijalom (tamponom) frakcije 0-63 mm, debljine 15 cm do završne kote  terena, s uključenim strojnim zbijanjem u slojevima. Svojstva granuliranog kamenog materijala u skladu s OTU 5-01. Tražena zbijenost mjereno na vrhu izvedenog sloja Ms&gt;40 MN/m2.  Ovaj rad obuhvaća strojno  nasipanje  i  razastiranje,  prema  potrebi  vlaženje  ili sušenje,  planiranje  nasipanih  slojeva oko polupodzemnih spremnika debljine  i  nagiba prema projektu ( max. pokos 1:2 ) odnosno utvrđenih pokusnom dionicom, te zbijanje s odgovarajućim sredstvima, a prema odredbama OTU. U jediničnu cijenu je uključen sav rad na izradi nasipa  i  nabava  materijala  te  planiranje  pokosa  nasipa, sav ostali rad, transporti i oprema, kao i ispitivanja i kontrola kakvoće. Obračun po m3 nasipnog materijala.</t>
  </si>
  <si>
    <t>Zatrpavanje preostalog djela širokog iskopa granuliranim kamenim materijalom (tamponom) frakcije 0-63 mm, debljine 15 cm do završne kote  terena, s uključenim strojnim zbijanjem u slojevima. Svojstva granuliranog kamenog materijala u skladu s OTU 5-01. Tražena zbijenost mjereno na vrhu nasipa Ms&gt;60 MN/m2. Prilikom zatrpavanja zaštititi sve instalacije, a što je obrađeno zasebnom stavkom. Jedinična cijena uključuje sav potreban materijal, rad, strojeve i opremu. Obračun po m3 zatrpavanja u zbijenom stanju u svemu prema projektiranim idealnim mjerama. Svi viškovi u odnosu na projektirane idealne mjere uključeni su u jediničnu cijenu.</t>
  </si>
  <si>
    <t xml:space="preserve">LOKACIJA : k.č. 5046/1, 5046/6  k.o. PULA, naselje VERUDA, VIŠKA ULICA, POZ 17 </t>
  </si>
  <si>
    <t>IZGRADNJA - POLUPODZEMNIH SPREMNIKA, VERUDA 17</t>
  </si>
  <si>
    <t>SVEUKUPNO SA PDV-om:</t>
  </si>
  <si>
    <t>PDV 25%</t>
  </si>
  <si>
    <t>SVEUKUPNO BEZ PDV-a:</t>
  </si>
  <si>
    <t xml:space="preserve">ZEMLJANI RADOVI </t>
  </si>
  <si>
    <t xml:space="preserve">RADOVI UKLANJANJA </t>
  </si>
  <si>
    <t>REKAPITULACIJA:</t>
  </si>
  <si>
    <t xml:space="preserve">Box N </t>
  </si>
  <si>
    <t>Box M</t>
  </si>
  <si>
    <t>Box J</t>
  </si>
  <si>
    <t>Box I</t>
  </si>
  <si>
    <t>Box H</t>
  </si>
  <si>
    <t xml:space="preserve">Box G </t>
  </si>
  <si>
    <t>Box C</t>
  </si>
  <si>
    <t>Box B</t>
  </si>
  <si>
    <t>Nasipavanje i planiranje  završnog sloja debljine 15 cm u zelenim površinama plodnom zemljom  s uključenim planiranjem površine. Plodna zemlja mora biti kvalitetna i čista, bez primjesa kamenja, korova i ostalih nečistoća. Po završetku radova sve okolne i uzurpirane površine očistiti i dovesti u prvobitno stanje, a što je uključeno u jediničnu cijenu. Jedinična cijena uključuje sav potreban materijal i rad. Obračun po m2 uređenih  površina.</t>
  </si>
  <si>
    <t>Box G</t>
  </si>
  <si>
    <t>Box D</t>
  </si>
  <si>
    <t>Box A</t>
  </si>
  <si>
    <t>Demontaža postojećeg valovitog krova box-a, sa utovarom na vozilo i odvozom na lokaciju koju određuje investitor.  Jedinična cijena uključuje sav potreban materijal, rad, strojeve i opremu. Obračun po m2.</t>
  </si>
  <si>
    <t>Demontaža postojeće ograde box-a (stupovi i ispune)  - panelna ograda sa vratima, sa utovarom na vozilo i odvozom na lokaciju koju određuje investitor.  Jedinična cijena uključuje sav potreban materijal, rad, strojeve i opremu. Obračun po m2.</t>
  </si>
  <si>
    <t>Pažljivo rušenje postojećeg betonskog platoa, debljine do 15 cm,prema dostavljenim grafikama na mjestu postojećih kontejnera koji se ukidaju. U cijenu uključeno rušenje i odvoz na deponiju po izboru izvođača, uključujući sve troškovima uređenja deponije i osiguranja transporta na javno prometnim površinama. Jedinična cijena uključuje sav potreban materijal, rad, strojeve i opremu. Obračun po m2 komplet porušenog betonskog ili AB platoa.</t>
  </si>
  <si>
    <t>Box N - deb.20 cm</t>
  </si>
  <si>
    <t>Box L</t>
  </si>
  <si>
    <t>Box K</t>
  </si>
  <si>
    <t>Box F</t>
  </si>
  <si>
    <t>Box E</t>
  </si>
  <si>
    <t>Pažljivo rušenje postojećeg ogradnog zida bez obzira na materijal, visine prema dostavljenim grafikama (min. 0,40-max.1,20 m), širine prema dostavljenim grafikama (min.7 cm - max.15 cm), na mjestu postojećih kontejnera koji se ukidaju. U cijenu uključeno rušenje i odvoz na deponiju po izboru izvođača, uključujući sve troškovima uređenja deponije i osiguranja transporta na javno prometnim površinama. Jedinična cijena uključuje sav potreban materijal, rad, strojeve i opremu. Obračun po m2 komplet porušenog zida.</t>
  </si>
  <si>
    <r>
      <t xml:space="preserve">Box I - </t>
    </r>
    <r>
      <rPr>
        <b/>
        <sz val="11"/>
        <color theme="1"/>
        <rFont val="Calibri"/>
        <family val="2"/>
        <scheme val="minor"/>
      </rPr>
      <t>betonska ploča</t>
    </r>
  </si>
  <si>
    <r>
      <t xml:space="preserve">Box  A - </t>
    </r>
    <r>
      <rPr>
        <b/>
        <sz val="11"/>
        <color theme="1"/>
        <rFont val="Calibri"/>
        <family val="2"/>
        <scheme val="minor"/>
      </rPr>
      <t>asfalt</t>
    </r>
  </si>
  <si>
    <t>Strojno rezanje/zasjecanje završnog sloja, bez obzira na debljinu. Jedinična cijena uključuje sav potreban materijal, rad, strojeve i opremu. Obračun po m1 zapiljenog završnog sloja.</t>
  </si>
  <si>
    <t xml:space="preserve">Uz troškovnik dostavlja se grafika pojedine pozicije sa oznakom </t>
  </si>
  <si>
    <t>Premještaj/uklanjanje posuda unutar box-ova je obaveza Naručitelja</t>
  </si>
  <si>
    <r>
      <t xml:space="preserve">
</t>
    </r>
    <r>
      <rPr>
        <b/>
        <sz val="11"/>
        <color theme="1"/>
        <rFont val="Calibri"/>
        <family val="2"/>
        <scheme val="minor"/>
      </rPr>
      <t>Vrijede opći uvjeti troškovnika Grupe 4</t>
    </r>
  </si>
  <si>
    <t>Napomena:</t>
  </si>
  <si>
    <t xml:space="preserve">UKLANJANJE STARIH BOX-OVA POSUDA ZA OTPAD </t>
  </si>
  <si>
    <t xml:space="preserve">REKAPITULACIJA
GRAĐEVINSKI RADOVI I UGRADNJA POLUPODZEMNIH SPREMNIKA
ZONA VIDIKOVAC I VERUDA - 2.FAZA (G4)
Ev.br. nabave: JN 21-23
</t>
  </si>
  <si>
    <t>OLGE BAN</t>
  </si>
  <si>
    <t>Dobava materijala i zidarsko krpanje šliceva. Krpanje šliceva širine do 5 cm, izvesti između asfalta i rubnjaka u cementnom mortu. Obračun po m`.</t>
  </si>
  <si>
    <t>Zatrpavanje preostalog djela iskopa granuliranim kamenim materijalom (tamponom) frakcije 0-63 mm, debljine 20 cm do završne kote  terena, s uključenim strojnim zbijanjem u slojevima. Svojstva granuliranog kamenog materijala u skladu s OTU 5-01. Tražena zbijenost mjereno na vrhu nasipa Ms&gt;60 MN/m2. Prilikom zatrpavanja zaštititi sve instalacije, a što je obrađeno zasebnom stavkom. Jedinična cijena uključuje sav potreban materijal, rad, strojeve i opremu. Obračun po m3 zatrpavanja u zbijenom stanju u svemu prema projektiranim idealnim mjerama. Svi viškovi u odnosu na projektirane idealne mjere uključeni su u jediničnu cijenu.</t>
  </si>
  <si>
    <t>Uklanjanje postojećeg asfaltnog sloja.
Radom je obuhvaćeno strojno rezanje/zasjecanje asfalta, bez obzira na debljinu, te strojno raskapanje postojećeg asfaltnog sloja kolnika s utovarom, odvozom i deponiranjem asfaltnog sloja na deponij građevinskog materijala, s troškovima uređenja deponije i osiguranja transporta na javno prometnim površinama. Jedinična cijena uključuje sav potreban materijal, rad, strojeve i opremu. Obračun po m2 uklonjenog asfaltnog sloja.</t>
  </si>
  <si>
    <t>Uklanjanje postojećih betonskih rubnjaka u dužini planiranog zahvata, sa utovarom na vozilo i odvozom na deponij na udaljenosti do 10km.  Jedinična cijena uključuje sav potreban materijal, rad, strojeve i opremu. Obračun po m`.</t>
  </si>
  <si>
    <t>H61 - Mjesta za parkiranje vozila, linija bijele boje, širine 10 cm</t>
  </si>
  <si>
    <t>Ostale oznake</t>
  </si>
  <si>
    <t>H14 - Puna crta zaustavljanja bijele boje, širine 50 cm</t>
  </si>
  <si>
    <t>Poprečne oznake na kolniku</t>
  </si>
  <si>
    <t>Izrada oznaka na kolniku
Stavkom je obuhvaćena izrada oznaka na kolniku u svemu točno prema projektiranim detaljima. Za oznake na kolniku mora biti upotrijebljena boja koji bitno ne smanjuje hvatljivost kolnika. Oznake na kolniku ne smiju biti više od 5 mm iznad razine kolnika. Boja mora imati retrorefleksivna svojstva prema važećoj normi s koeficijentom retrorefleksije klase II. Odnos boje i retroreflektivnih zrnaca mora iznositi minimalno 1 : 0,2 kao garancija razine potrebne retrorefleksije. Jediničnom cijenom obuhvaćen je sav materijal, rad, strojevi i oprema potrebni za izvršenje stavke. Obračun po m/m2/kom izrađenih oznaka prema dolje navedenoj specifikaciji.</t>
  </si>
  <si>
    <t>10.</t>
  </si>
  <si>
    <t>H61 - Mjesta za parkiranje vozila</t>
  </si>
  <si>
    <t>H51 - Zabranjeno parkiranje</t>
  </si>
  <si>
    <t>Uklanjanje postojećih oznaka na kolniku
Stavkom je obuhvaćeno uklanjanje postojećih oznaka na kolniku postupkom glodanja ili drugom odgovarajućom metodom, u svemu točno prema projektiranim detaljima. Struktura tretirane površine ne smije utjecati na sigurnost odvijanja prometa i odvodnju površinskih voda s kolnika. Nije dopušteno uklanjanje oznaka na kolniku korištenjem boje za prekrivanje ili tamne trake.
Jediničnom cijenom obuhvaćen je sav materijal, rad, strojevi i oprema potrebni za izvršenje stavke. Obračun po m/m2/kom uklonjenih oznaka prema dolje navedenoj specifikaciji.</t>
  </si>
  <si>
    <t>9.</t>
  </si>
  <si>
    <t>LOKACIJA : k.č. 5526/1 k.o. PULA, naselje VERUDA, ulica OLGE BAN</t>
  </si>
  <si>
    <t>IZGRADNJA - POLUPODZEMNIH SPREMNIKA, OLGE BAN</t>
  </si>
  <si>
    <t>BANOVČEVA_POZ 18</t>
  </si>
  <si>
    <t xml:space="preserve">LOKACIJA : k.č. 5056/2, k.o. PULA, naselje VERUDA, BANOVČEVA ULICA, POZ 18 </t>
  </si>
  <si>
    <t>IZGRADNJA - POLUPODZEMNIH SPREMNIKA, VERUDA 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</si>
</sst>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0.00\ [$kn-41A]"/>
    <numFmt numFmtId="166" formatCode="_-* #,##0.00\ [$€-1]_-;\-* #,##0.00\ [$€-1]_-;_-* &quot;-&quot;??\ [$€-1]_-;_-@_-"/>
  </numFmts>
  <fonts count="19" x14ac:knownFonts="1">
    <font>
      <sz val="11"/>
      <color theme="1"/>
      <name val="Calibri"/>
      <family val="2"/>
      <charset val="238"/>
      <scheme val="minor"/>
    </font>
    <font>
      <b/>
      <sz val="11"/>
      <color theme="1"/>
      <name val="Calibri"/>
      <family val="2"/>
      <charset val="238"/>
      <scheme val="minor"/>
    </font>
    <font>
      <sz val="11"/>
      <color rgb="FF000000"/>
      <name val="Calibri"/>
      <family val="2"/>
      <charset val="238"/>
      <scheme val="minor"/>
    </font>
    <font>
      <sz val="11"/>
      <color rgb="FF505050"/>
      <name val="Calibri"/>
      <family val="2"/>
      <charset val="238"/>
      <scheme val="minor"/>
    </font>
    <font>
      <b/>
      <sz val="10"/>
      <color theme="1"/>
      <name val="Calibri"/>
      <family val="2"/>
      <scheme val="minor"/>
    </font>
    <font>
      <sz val="10"/>
      <color theme="1"/>
      <name val="Calibri"/>
      <family val="2"/>
      <scheme val="minor"/>
    </font>
    <font>
      <u/>
      <sz val="10"/>
      <color theme="1"/>
      <name val="Calibri"/>
      <family val="2"/>
      <charset val="238"/>
      <scheme val="minor"/>
    </font>
    <font>
      <sz val="10"/>
      <color theme="1"/>
      <name val="Symbol"/>
      <family val="1"/>
      <charset val="2"/>
    </font>
    <font>
      <sz val="10"/>
      <color theme="1"/>
      <name val="Times New Roman"/>
      <family val="1"/>
    </font>
    <font>
      <b/>
      <sz val="11"/>
      <name val="Calibri"/>
      <family val="2"/>
      <charset val="238"/>
      <scheme val="minor"/>
    </font>
    <font>
      <b/>
      <sz val="10"/>
      <name val="Calibri"/>
      <family val="2"/>
      <charset val="238"/>
      <scheme val="minor"/>
    </font>
    <font>
      <sz val="11"/>
      <color theme="1"/>
      <name val="Calibri"/>
      <family val="2"/>
      <scheme val="minor"/>
    </font>
    <font>
      <b/>
      <sz val="11"/>
      <color theme="1"/>
      <name val="Calibri"/>
      <family val="2"/>
      <scheme val="minor"/>
    </font>
    <font>
      <sz val="8"/>
      <color theme="1"/>
      <name val="Times New Roman"/>
      <family val="1"/>
    </font>
    <font>
      <b/>
      <sz val="12"/>
      <color theme="1"/>
      <name val="Times New Roman"/>
      <family val="1"/>
    </font>
    <font>
      <b/>
      <sz val="14"/>
      <color theme="1"/>
      <name val="Calibri"/>
      <family val="2"/>
      <scheme val="minor"/>
    </font>
    <font>
      <b/>
      <sz val="12"/>
      <color theme="1"/>
      <name val="Calibri"/>
      <family val="2"/>
      <scheme val="minor"/>
    </font>
    <font>
      <sz val="8"/>
      <name val="Calibri"/>
      <family val="2"/>
      <charset val="238"/>
      <scheme val="minor"/>
    </font>
    <font>
      <b/>
      <sz val="11"/>
      <color rgb="FF000000"/>
      <name val="Calibri"/>
      <family val="2"/>
      <scheme val="minor"/>
    </font>
  </fonts>
  <fills count="3">
    <fill>
      <patternFill patternType="none"/>
    </fill>
    <fill>
      <patternFill patternType="gray125"/>
    </fill>
    <fill>
      <patternFill patternType="solid">
        <fgColor theme="4"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dotted">
        <color auto="1"/>
      </left>
      <right style="medium">
        <color indexed="64"/>
      </right>
      <top style="medium">
        <color indexed="64"/>
      </top>
      <bottom style="medium">
        <color indexed="64"/>
      </bottom>
      <diagonal/>
    </border>
    <border>
      <left style="dotted">
        <color auto="1"/>
      </left>
      <right style="dotted">
        <color auto="1"/>
      </right>
      <top style="medium">
        <color indexed="64"/>
      </top>
      <bottom style="medium">
        <color indexed="64"/>
      </bottom>
      <diagonal/>
    </border>
    <border>
      <left style="dotted">
        <color auto="1"/>
      </left>
      <right style="medium">
        <color indexed="64"/>
      </right>
      <top/>
      <bottom style="dotted">
        <color auto="1"/>
      </bottom>
      <diagonal/>
    </border>
    <border>
      <left style="dotted">
        <color auto="1"/>
      </left>
      <right style="dotted">
        <color auto="1"/>
      </right>
      <top style="dotted">
        <color auto="1"/>
      </top>
      <bottom style="dotted">
        <color auto="1"/>
      </bottom>
      <diagonal/>
    </border>
    <border>
      <left style="dotted">
        <color auto="1"/>
      </left>
      <right style="dotted">
        <color auto="1"/>
      </right>
      <top/>
      <bottom style="dotted">
        <color auto="1"/>
      </bottom>
      <diagonal/>
    </border>
    <border>
      <left style="dotted">
        <color auto="1"/>
      </left>
      <right style="medium">
        <color indexed="64"/>
      </right>
      <top style="dotted">
        <color auto="1"/>
      </top>
      <bottom style="dotted">
        <color auto="1"/>
      </bottom>
      <diagonal/>
    </border>
    <border>
      <left style="dotted">
        <color auto="1"/>
      </left>
      <right style="dotted">
        <color auto="1"/>
      </right>
      <top/>
      <bottom/>
      <diagonal/>
    </border>
    <border>
      <left style="dotted">
        <color auto="1"/>
      </left>
      <right style="medium">
        <color indexed="64"/>
      </right>
      <top/>
      <bottom/>
      <diagonal/>
    </border>
  </borders>
  <cellStyleXfs count="3">
    <xf numFmtId="0" fontId="0" fillId="0" borderId="0"/>
    <xf numFmtId="0" fontId="11" fillId="0" borderId="0"/>
    <xf numFmtId="9" fontId="11" fillId="0" borderId="0" applyFont="0" applyFill="0" applyBorder="0" applyAlignment="0" applyProtection="0"/>
  </cellStyleXfs>
  <cellXfs count="55">
    <xf numFmtId="0" fontId="0" fillId="0" borderId="0" xfId="0"/>
    <xf numFmtId="0" fontId="0" fillId="0" borderId="0" xfId="0" applyAlignment="1">
      <alignment horizontal="right" vertical="top"/>
    </xf>
    <xf numFmtId="164" fontId="0" fillId="0" borderId="0" xfId="0" applyNumberFormat="1" applyAlignment="1">
      <alignment wrapText="1"/>
    </xf>
    <xf numFmtId="49" fontId="1" fillId="0" borderId="0" xfId="0" applyNumberFormat="1" applyFont="1" applyAlignment="1">
      <alignment horizontal="right" vertical="top"/>
    </xf>
    <xf numFmtId="164" fontId="1" fillId="0" borderId="0" xfId="0" applyNumberFormat="1" applyFont="1" applyAlignment="1">
      <alignment wrapText="1"/>
    </xf>
    <xf numFmtId="49" fontId="2" fillId="0" borderId="0" xfId="0" applyNumberFormat="1" applyFont="1" applyAlignment="1">
      <alignment horizontal="right" vertical="top"/>
    </xf>
    <xf numFmtId="0" fontId="2" fillId="0" borderId="0" xfId="0" applyFont="1" applyAlignment="1">
      <alignment wrapText="1"/>
    </xf>
    <xf numFmtId="164" fontId="2" fillId="0" borderId="0" xfId="0" applyNumberFormat="1" applyFont="1" applyAlignment="1">
      <alignment wrapText="1"/>
    </xf>
    <xf numFmtId="164" fontId="2" fillId="0" borderId="0" xfId="0" applyNumberFormat="1" applyFont="1" applyAlignment="1" applyProtection="1">
      <alignment wrapText="1"/>
      <protection hidden="1"/>
    </xf>
    <xf numFmtId="49" fontId="3" fillId="0" borderId="0" xfId="0" applyNumberFormat="1" applyFont="1" applyAlignment="1">
      <alignment horizontal="right" vertical="top"/>
    </xf>
    <xf numFmtId="0" fontId="3" fillId="0" borderId="0" xfId="0" applyFont="1" applyAlignment="1">
      <alignment wrapText="1"/>
    </xf>
    <xf numFmtId="164" fontId="3" fillId="0" borderId="0" xfId="0" applyNumberFormat="1" applyFont="1" applyAlignment="1">
      <alignment wrapText="1"/>
    </xf>
    <xf numFmtId="164" fontId="1" fillId="0" borderId="0" xfId="0" applyNumberFormat="1" applyFont="1" applyAlignment="1" applyProtection="1">
      <alignment wrapText="1"/>
      <protection hidden="1"/>
    </xf>
    <xf numFmtId="0" fontId="1" fillId="0" borderId="0" xfId="0" applyFont="1" applyAlignment="1">
      <alignment horizontal="right" vertical="top"/>
    </xf>
    <xf numFmtId="0" fontId="4" fillId="0" borderId="0" xfId="0" applyFont="1" applyAlignment="1">
      <alignment vertical="top" wrapText="1"/>
    </xf>
    <xf numFmtId="0" fontId="5" fillId="0" borderId="0" xfId="0" applyFont="1" applyAlignment="1">
      <alignment vertical="top" wrapText="1"/>
    </xf>
    <xf numFmtId="0" fontId="6" fillId="0" borderId="0" xfId="0" applyFont="1" applyAlignment="1">
      <alignment vertical="top" wrapText="1"/>
    </xf>
    <xf numFmtId="0" fontId="0" fillId="0" borderId="0" xfId="0" applyAlignment="1">
      <alignment vertical="top" wrapText="1"/>
    </xf>
    <xf numFmtId="0" fontId="7" fillId="0" borderId="0" xfId="0" quotePrefix="1" applyFont="1" applyAlignment="1">
      <alignment horizontal="justify" vertical="top"/>
    </xf>
    <xf numFmtId="0" fontId="5" fillId="0" borderId="0" xfId="0" applyFont="1" applyAlignment="1">
      <alignment horizontal="justify" vertical="top"/>
    </xf>
    <xf numFmtId="49" fontId="9" fillId="0" borderId="1" xfId="0" applyNumberFormat="1" applyFont="1" applyBorder="1" applyAlignment="1">
      <alignment horizontal="center" vertical="center" wrapText="1"/>
    </xf>
    <xf numFmtId="49" fontId="10" fillId="0" borderId="1" xfId="0" applyNumberFormat="1" applyFont="1" applyBorder="1" applyAlignment="1">
      <alignment horizontal="center" vertical="center" wrapText="1"/>
    </xf>
    <xf numFmtId="0" fontId="0" fillId="0" borderId="0" xfId="0" applyAlignment="1">
      <alignment wrapText="1"/>
    </xf>
    <xf numFmtId="0" fontId="11" fillId="0" borderId="0" xfId="1"/>
    <xf numFmtId="0" fontId="11" fillId="0" borderId="3" xfId="1" applyBorder="1"/>
    <xf numFmtId="0" fontId="12" fillId="0" borderId="3" xfId="1" applyFont="1" applyBorder="1"/>
    <xf numFmtId="0" fontId="11" fillId="2" borderId="0" xfId="1" applyFill="1"/>
    <xf numFmtId="0" fontId="12" fillId="2" borderId="0" xfId="1" applyFont="1" applyFill="1"/>
    <xf numFmtId="165" fontId="11" fillId="0" borderId="4" xfId="1" applyNumberFormat="1" applyBorder="1"/>
    <xf numFmtId="0" fontId="12" fillId="0" borderId="5" xfId="1" applyFont="1" applyBorder="1"/>
    <xf numFmtId="0" fontId="11" fillId="0" borderId="5" xfId="1" applyBorder="1"/>
    <xf numFmtId="0" fontId="11" fillId="0" borderId="7" xfId="1" applyBorder="1"/>
    <xf numFmtId="0" fontId="11" fillId="0" borderId="8" xfId="1" applyBorder="1"/>
    <xf numFmtId="0" fontId="11" fillId="0" borderId="8" xfId="1" applyBorder="1" applyAlignment="1">
      <alignment wrapText="1"/>
    </xf>
    <xf numFmtId="0" fontId="12" fillId="0" borderId="4" xfId="1" applyFont="1" applyBorder="1" applyAlignment="1">
      <alignment horizontal="center"/>
    </xf>
    <xf numFmtId="0" fontId="13" fillId="0" borderId="0" xfId="1" applyFont="1" applyAlignment="1">
      <alignment horizontal="left"/>
    </xf>
    <xf numFmtId="0" fontId="14" fillId="0" borderId="0" xfId="1" applyFont="1" applyAlignment="1">
      <alignment horizontal="left" wrapText="1"/>
    </xf>
    <xf numFmtId="0" fontId="11" fillId="0" borderId="7" xfId="1" applyBorder="1" applyAlignment="1">
      <alignment wrapText="1"/>
    </xf>
    <xf numFmtId="0" fontId="15" fillId="0" borderId="0" xfId="1" applyFont="1" applyAlignment="1">
      <alignment horizontal="center" wrapText="1"/>
    </xf>
    <xf numFmtId="0" fontId="11" fillId="0" borderId="10" xfId="1" applyBorder="1"/>
    <xf numFmtId="166" fontId="11" fillId="0" borderId="6" xfId="1" applyNumberFormat="1" applyBorder="1"/>
    <xf numFmtId="166" fontId="11" fillId="0" borderId="9" xfId="1" applyNumberFormat="1" applyBorder="1"/>
    <xf numFmtId="166" fontId="11" fillId="0" borderId="11" xfId="1" applyNumberFormat="1" applyBorder="1"/>
    <xf numFmtId="166" fontId="11" fillId="0" borderId="2" xfId="1" applyNumberFormat="1" applyBorder="1"/>
    <xf numFmtId="166" fontId="12" fillId="0" borderId="0" xfId="0" applyNumberFormat="1" applyFont="1"/>
    <xf numFmtId="0" fontId="12" fillId="0" borderId="0" xfId="0" applyFont="1"/>
    <xf numFmtId="0" fontId="11" fillId="0" borderId="0" xfId="0" applyFont="1" applyAlignment="1">
      <alignment wrapText="1"/>
    </xf>
    <xf numFmtId="0" fontId="2" fillId="0" borderId="0" xfId="0" applyFont="1" applyAlignment="1">
      <alignment vertical="top" wrapText="1"/>
    </xf>
    <xf numFmtId="0" fontId="12" fillId="0" borderId="10" xfId="1" applyFont="1" applyBorder="1"/>
    <xf numFmtId="0" fontId="2" fillId="0" borderId="0" xfId="0" applyFont="1" applyAlignment="1">
      <alignment horizontal="justify" vertical="top" wrapText="1" shrinkToFit="1"/>
    </xf>
    <xf numFmtId="0" fontId="1" fillId="0" borderId="0" xfId="0" applyFont="1" applyAlignment="1">
      <alignment wrapText="1"/>
    </xf>
    <xf numFmtId="0" fontId="0" fillId="0" borderId="0" xfId="0" applyAlignment="1">
      <alignment wrapText="1"/>
    </xf>
    <xf numFmtId="0" fontId="18" fillId="0" borderId="0" xfId="0" applyFont="1" applyAlignment="1">
      <alignment horizontal="justify" vertical="top" wrapText="1" shrinkToFit="1"/>
    </xf>
    <xf numFmtId="0" fontId="18" fillId="0" borderId="0" xfId="0" applyFont="1" applyAlignment="1">
      <alignment horizontal="justify" vertical="top" shrinkToFit="1"/>
    </xf>
    <xf numFmtId="0" fontId="16" fillId="0" borderId="0" xfId="1" applyFont="1" applyAlignment="1">
      <alignment horizontal="center" vertical="center" wrapText="1"/>
    </xf>
  </cellXfs>
  <cellStyles count="3">
    <cellStyle name="Normalno" xfId="0" builtinId="0"/>
    <cellStyle name="Normalno 2" xfId="1" xr:uid="{95F7C8F7-7542-44E1-89C3-86966D3BF989}"/>
    <cellStyle name="Postotak 2" xfId="2" xr:uid="{42FB92C1-390A-4D9E-8070-4C3F70F07E1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64"/>
  <sheetViews>
    <sheetView workbookViewId="0">
      <selection activeCell="A8" sqref="A8"/>
    </sheetView>
  </sheetViews>
  <sheetFormatPr defaultRowHeight="15" x14ac:dyDescent="0.25"/>
  <cols>
    <col min="1" max="1" width="101.42578125" customWidth="1"/>
  </cols>
  <sheetData>
    <row r="1" spans="1:1" x14ac:dyDescent="0.25">
      <c r="A1" s="14" t="s">
        <v>46</v>
      </c>
    </row>
    <row r="2" spans="1:1" x14ac:dyDescent="0.25">
      <c r="A2" s="15"/>
    </row>
    <row r="3" spans="1:1" x14ac:dyDescent="0.25">
      <c r="A3" s="16" t="s">
        <v>47</v>
      </c>
    </row>
    <row r="4" spans="1:1" ht="30" x14ac:dyDescent="0.25">
      <c r="A4" s="17" t="s">
        <v>48</v>
      </c>
    </row>
    <row r="5" spans="1:1" ht="30" x14ac:dyDescent="0.25">
      <c r="A5" s="17" t="s">
        <v>49</v>
      </c>
    </row>
    <row r="6" spans="1:1" ht="45" x14ac:dyDescent="0.25">
      <c r="A6" s="17" t="s">
        <v>50</v>
      </c>
    </row>
    <row r="7" spans="1:1" ht="60" x14ac:dyDescent="0.25">
      <c r="A7" s="17" t="s">
        <v>51</v>
      </c>
    </row>
    <row r="8" spans="1:1" ht="45" x14ac:dyDescent="0.25">
      <c r="A8" s="17" t="s">
        <v>52</v>
      </c>
    </row>
    <row r="9" spans="1:1" ht="30" x14ac:dyDescent="0.25">
      <c r="A9" s="17" t="s">
        <v>53</v>
      </c>
    </row>
    <row r="10" spans="1:1" ht="30" x14ac:dyDescent="0.25">
      <c r="A10" s="17" t="s">
        <v>54</v>
      </c>
    </row>
    <row r="11" spans="1:1" ht="30" x14ac:dyDescent="0.25">
      <c r="A11" s="17" t="s">
        <v>55</v>
      </c>
    </row>
    <row r="12" spans="1:1" x14ac:dyDescent="0.25">
      <c r="A12" s="17"/>
    </row>
    <row r="13" spans="1:1" x14ac:dyDescent="0.25">
      <c r="A13" s="16" t="s">
        <v>56</v>
      </c>
    </row>
    <row r="14" spans="1:1" x14ac:dyDescent="0.25">
      <c r="A14" s="17" t="s">
        <v>57</v>
      </c>
    </row>
    <row r="15" spans="1:1" x14ac:dyDescent="0.25">
      <c r="A15" s="18" t="s">
        <v>58</v>
      </c>
    </row>
    <row r="16" spans="1:1" x14ac:dyDescent="0.25">
      <c r="A16" s="18" t="s">
        <v>59</v>
      </c>
    </row>
    <row r="17" spans="1:1" x14ac:dyDescent="0.25">
      <c r="A17" s="18" t="s">
        <v>60</v>
      </c>
    </row>
    <row r="18" spans="1:1" x14ac:dyDescent="0.25">
      <c r="A18" s="18" t="s">
        <v>61</v>
      </c>
    </row>
    <row r="19" spans="1:1" x14ac:dyDescent="0.25">
      <c r="A19" s="18" t="s">
        <v>62</v>
      </c>
    </row>
    <row r="20" spans="1:1" ht="38.25" x14ac:dyDescent="0.25">
      <c r="A20" s="18" t="s">
        <v>63</v>
      </c>
    </row>
    <row r="21" spans="1:1" ht="25.5" x14ac:dyDescent="0.25">
      <c r="A21" s="18" t="s">
        <v>64</v>
      </c>
    </row>
    <row r="22" spans="1:1" x14ac:dyDescent="0.25">
      <c r="A22" s="18" t="s">
        <v>65</v>
      </c>
    </row>
    <row r="23" spans="1:1" x14ac:dyDescent="0.25">
      <c r="A23" s="18" t="s">
        <v>66</v>
      </c>
    </row>
    <row r="24" spans="1:1" ht="25.5" x14ac:dyDescent="0.25">
      <c r="A24" s="18" t="s">
        <v>67</v>
      </c>
    </row>
    <row r="25" spans="1:1" x14ac:dyDescent="0.25">
      <c r="A25" s="18" t="s">
        <v>68</v>
      </c>
    </row>
    <row r="26" spans="1:1" x14ac:dyDescent="0.25">
      <c r="A26" s="18" t="s">
        <v>69</v>
      </c>
    </row>
    <row r="27" spans="1:1" x14ac:dyDescent="0.25">
      <c r="A27" s="18" t="s">
        <v>70</v>
      </c>
    </row>
    <row r="28" spans="1:1" x14ac:dyDescent="0.25">
      <c r="A28" s="17"/>
    </row>
    <row r="29" spans="1:1" x14ac:dyDescent="0.25">
      <c r="A29" s="16" t="s">
        <v>71</v>
      </c>
    </row>
    <row r="30" spans="1:1" ht="45" x14ac:dyDescent="0.25">
      <c r="A30" s="17" t="s">
        <v>72</v>
      </c>
    </row>
    <row r="31" spans="1:1" ht="45" x14ac:dyDescent="0.25">
      <c r="A31" s="17" t="s">
        <v>73</v>
      </c>
    </row>
    <row r="32" spans="1:1" ht="30" x14ac:dyDescent="0.25">
      <c r="A32" s="17" t="s">
        <v>74</v>
      </c>
    </row>
    <row r="33" spans="1:1" ht="30" x14ac:dyDescent="0.25">
      <c r="A33" s="17" t="s">
        <v>75</v>
      </c>
    </row>
    <row r="34" spans="1:1" ht="45" x14ac:dyDescent="0.25">
      <c r="A34" s="17" t="s">
        <v>76</v>
      </c>
    </row>
    <row r="35" spans="1:1" ht="60" x14ac:dyDescent="0.25">
      <c r="A35" s="17" t="s">
        <v>77</v>
      </c>
    </row>
    <row r="36" spans="1:1" ht="30" x14ac:dyDescent="0.25">
      <c r="A36" s="17" t="s">
        <v>78</v>
      </c>
    </row>
    <row r="37" spans="1:1" ht="25.5" x14ac:dyDescent="0.25">
      <c r="A37" s="19" t="s">
        <v>79</v>
      </c>
    </row>
    <row r="38" spans="1:1" ht="30" x14ac:dyDescent="0.25">
      <c r="A38" s="17" t="s">
        <v>80</v>
      </c>
    </row>
    <row r="39" spans="1:1" ht="30" x14ac:dyDescent="0.25">
      <c r="A39" s="17" t="s">
        <v>81</v>
      </c>
    </row>
    <row r="40" spans="1:1" ht="30" x14ac:dyDescent="0.25">
      <c r="A40" s="17" t="s">
        <v>82</v>
      </c>
    </row>
    <row r="41" spans="1:1" ht="45" x14ac:dyDescent="0.25">
      <c r="A41" s="17" t="s">
        <v>83</v>
      </c>
    </row>
    <row r="42" spans="1:1" x14ac:dyDescent="0.25">
      <c r="A42" s="17"/>
    </row>
    <row r="43" spans="1:1" x14ac:dyDescent="0.25">
      <c r="A43" s="16" t="s">
        <v>84</v>
      </c>
    </row>
    <row r="44" spans="1:1" ht="45" x14ac:dyDescent="0.25">
      <c r="A44" s="17" t="s">
        <v>85</v>
      </c>
    </row>
    <row r="45" spans="1:1" ht="30" x14ac:dyDescent="0.25">
      <c r="A45" s="17" t="s">
        <v>86</v>
      </c>
    </row>
    <row r="46" spans="1:1" x14ac:dyDescent="0.25">
      <c r="A46" s="17" t="s">
        <v>87</v>
      </c>
    </row>
    <row r="47" spans="1:1" ht="45" x14ac:dyDescent="0.25">
      <c r="A47" s="17" t="s">
        <v>88</v>
      </c>
    </row>
    <row r="48" spans="1:1" ht="30" x14ac:dyDescent="0.25">
      <c r="A48" s="17" t="s">
        <v>89</v>
      </c>
    </row>
    <row r="49" spans="1:1" ht="30" x14ac:dyDescent="0.25">
      <c r="A49" s="17" t="s">
        <v>90</v>
      </c>
    </row>
    <row r="50" spans="1:1" x14ac:dyDescent="0.25">
      <c r="A50" s="17"/>
    </row>
    <row r="51" spans="1:1" x14ac:dyDescent="0.25">
      <c r="A51" s="16" t="s">
        <v>91</v>
      </c>
    </row>
    <row r="52" spans="1:1" ht="60" x14ac:dyDescent="0.25">
      <c r="A52" s="17" t="s">
        <v>92</v>
      </c>
    </row>
    <row r="53" spans="1:1" x14ac:dyDescent="0.25">
      <c r="A53" s="17"/>
    </row>
    <row r="54" spans="1:1" x14ac:dyDescent="0.25">
      <c r="A54" s="16" t="s">
        <v>93</v>
      </c>
    </row>
    <row r="55" spans="1:1" ht="45" x14ac:dyDescent="0.25">
      <c r="A55" s="17" t="s">
        <v>94</v>
      </c>
    </row>
    <row r="56" spans="1:1" x14ac:dyDescent="0.25">
      <c r="A56" s="17" t="s">
        <v>95</v>
      </c>
    </row>
    <row r="57" spans="1:1" x14ac:dyDescent="0.25">
      <c r="A57" s="17"/>
    </row>
    <row r="58" spans="1:1" x14ac:dyDescent="0.25">
      <c r="A58" s="16" t="s">
        <v>96</v>
      </c>
    </row>
    <row r="59" spans="1:1" ht="30" x14ac:dyDescent="0.25">
      <c r="A59" s="17" t="s">
        <v>97</v>
      </c>
    </row>
    <row r="60" spans="1:1" ht="25.5" x14ac:dyDescent="0.25">
      <c r="A60" s="19" t="s">
        <v>98</v>
      </c>
    </row>
    <row r="61" spans="1:1" x14ac:dyDescent="0.25">
      <c r="A61" s="17" t="s">
        <v>99</v>
      </c>
    </row>
    <row r="62" spans="1:1" x14ac:dyDescent="0.25">
      <c r="A62" s="17"/>
    </row>
    <row r="63" spans="1:1" x14ac:dyDescent="0.25">
      <c r="A63" s="16" t="s">
        <v>100</v>
      </c>
    </row>
    <row r="64" spans="1:1" ht="30" x14ac:dyDescent="0.25">
      <c r="A64" s="17" t="s">
        <v>101</v>
      </c>
    </row>
  </sheetData>
  <sheetProtection algorithmName="SHA-512" hashValue="BmnYRIcVnuXTiBx3MYc8KY/+ZznCxj7Y50/Urv+XJBWs0+BwR8y0HCpvOydy2K88lDx3GTkp2rBTHSUsN1lCdA==" saltValue="4onNw8BGe7w3W4HY8xHwpw=="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205323-F571-4F1A-B47B-573868A6571D}">
  <dimension ref="A1:F118"/>
  <sheetViews>
    <sheetView topLeftCell="A73" workbookViewId="0">
      <selection activeCell="B75" sqref="B75:E75"/>
    </sheetView>
  </sheetViews>
  <sheetFormatPr defaultRowHeight="15" x14ac:dyDescent="0.25"/>
  <cols>
    <col min="1" max="1" width="5.7109375" style="1" customWidth="1"/>
    <col min="2" max="2" width="40.7109375" style="22" customWidth="1"/>
    <col min="3" max="3" width="5.7109375" style="22" customWidth="1"/>
    <col min="4" max="6" width="11.7109375" style="2" customWidth="1"/>
  </cols>
  <sheetData>
    <row r="1" spans="1:6" ht="15" customHeight="1" x14ac:dyDescent="0.25">
      <c r="B1" s="49" t="s">
        <v>0</v>
      </c>
      <c r="C1" s="49"/>
      <c r="D1" s="49"/>
      <c r="E1" s="49"/>
      <c r="F1" s="49"/>
    </row>
    <row r="2" spans="1:6" ht="15" customHeight="1" x14ac:dyDescent="0.25">
      <c r="B2" s="49" t="s">
        <v>216</v>
      </c>
      <c r="C2" s="49"/>
      <c r="D2" s="49"/>
      <c r="E2" s="49"/>
      <c r="F2" s="49"/>
    </row>
    <row r="3" spans="1:6" ht="15" customHeight="1" x14ac:dyDescent="0.25">
      <c r="B3" s="49" t="s">
        <v>215</v>
      </c>
      <c r="C3" s="49"/>
      <c r="D3" s="49"/>
      <c r="E3" s="49"/>
      <c r="F3" s="49"/>
    </row>
    <row r="5" spans="1:6" hidden="1" x14ac:dyDescent="0.25">
      <c r="B5" s="49"/>
      <c r="C5" s="49"/>
      <c r="D5" s="49"/>
      <c r="E5" s="49"/>
      <c r="F5" s="49"/>
    </row>
    <row r="6" spans="1:6" ht="30" x14ac:dyDescent="0.25">
      <c r="A6" s="20" t="s">
        <v>102</v>
      </c>
      <c r="B6" s="20" t="s">
        <v>103</v>
      </c>
      <c r="C6" s="21" t="s">
        <v>104</v>
      </c>
      <c r="D6" s="20" t="s">
        <v>105</v>
      </c>
      <c r="E6" s="20" t="s">
        <v>106</v>
      </c>
      <c r="F6" s="20" t="s">
        <v>107</v>
      </c>
    </row>
    <row r="7" spans="1:6" hidden="1" x14ac:dyDescent="0.25">
      <c r="B7" s="49"/>
      <c r="C7" s="49"/>
      <c r="D7" s="49"/>
      <c r="E7" s="49"/>
      <c r="F7" s="49"/>
    </row>
    <row r="9" spans="1:6" x14ac:dyDescent="0.25">
      <c r="A9" s="3" t="s">
        <v>1</v>
      </c>
      <c r="B9" s="50" t="s">
        <v>2</v>
      </c>
      <c r="C9" s="51"/>
      <c r="D9" s="51"/>
      <c r="E9" s="51"/>
      <c r="F9" s="4"/>
    </row>
    <row r="11" spans="1:6" ht="120" x14ac:dyDescent="0.25">
      <c r="A11" s="5" t="s">
        <v>3</v>
      </c>
      <c r="B11" s="6" t="s">
        <v>4</v>
      </c>
      <c r="C11" s="6" t="s">
        <v>5</v>
      </c>
      <c r="D11" s="7">
        <v>1</v>
      </c>
      <c r="E11" s="7">
        <v>0</v>
      </c>
      <c r="F11" s="8">
        <f t="shared" ref="F11:F16" si="0">ROUND(D11*E11,2)</f>
        <v>0</v>
      </c>
    </row>
    <row r="12" spans="1:6" ht="270" x14ac:dyDescent="0.25">
      <c r="A12" s="5" t="s">
        <v>6</v>
      </c>
      <c r="B12" s="6" t="s">
        <v>7</v>
      </c>
      <c r="C12" s="6" t="s">
        <v>5</v>
      </c>
      <c r="D12" s="7">
        <v>1</v>
      </c>
      <c r="E12" s="7">
        <v>0</v>
      </c>
      <c r="F12" s="8">
        <f t="shared" si="0"/>
        <v>0</v>
      </c>
    </row>
    <row r="13" spans="1:6" ht="180" x14ac:dyDescent="0.25">
      <c r="A13" s="5" t="s">
        <v>8</v>
      </c>
      <c r="B13" s="6" t="s">
        <v>9</v>
      </c>
      <c r="C13" s="6" t="s">
        <v>10</v>
      </c>
      <c r="D13" s="7">
        <v>35</v>
      </c>
      <c r="E13" s="7">
        <v>0</v>
      </c>
      <c r="F13" s="8">
        <f t="shared" si="0"/>
        <v>0</v>
      </c>
    </row>
    <row r="14" spans="1:6" ht="210" x14ac:dyDescent="0.25">
      <c r="A14" s="5" t="s">
        <v>11</v>
      </c>
      <c r="B14" s="6" t="s">
        <v>12</v>
      </c>
      <c r="C14" s="6" t="s">
        <v>5</v>
      </c>
      <c r="D14" s="7">
        <v>1</v>
      </c>
      <c r="E14" s="7">
        <v>0</v>
      </c>
      <c r="F14" s="8">
        <f t="shared" si="0"/>
        <v>0</v>
      </c>
    </row>
    <row r="15" spans="1:6" ht="330" x14ac:dyDescent="0.25">
      <c r="A15" s="5" t="s">
        <v>13</v>
      </c>
      <c r="B15" s="6" t="s">
        <v>112</v>
      </c>
      <c r="C15" s="6" t="s">
        <v>10</v>
      </c>
      <c r="D15" s="7">
        <v>9</v>
      </c>
      <c r="E15" s="7">
        <v>0</v>
      </c>
      <c r="F15" s="8">
        <f t="shared" si="0"/>
        <v>0</v>
      </c>
    </row>
    <row r="16" spans="1:6" ht="345" x14ac:dyDescent="0.25">
      <c r="A16" s="5" t="s">
        <v>14</v>
      </c>
      <c r="B16" s="6" t="s">
        <v>15</v>
      </c>
      <c r="C16" s="6" t="s">
        <v>10</v>
      </c>
      <c r="D16" s="7">
        <v>16</v>
      </c>
      <c r="E16" s="7">
        <v>0</v>
      </c>
      <c r="F16" s="8">
        <f t="shared" si="0"/>
        <v>0</v>
      </c>
    </row>
    <row r="17" spans="1:6" ht="105" x14ac:dyDescent="0.25">
      <c r="A17" s="9" t="s">
        <v>16</v>
      </c>
      <c r="B17" s="10" t="s">
        <v>122</v>
      </c>
      <c r="C17" s="10"/>
      <c r="D17" s="11"/>
      <c r="E17" s="11"/>
      <c r="F17" s="11"/>
    </row>
    <row r="18" spans="1:6" ht="105" x14ac:dyDescent="0.25">
      <c r="A18" s="5" t="s">
        <v>17</v>
      </c>
      <c r="B18" s="6" t="s">
        <v>121</v>
      </c>
      <c r="C18" s="6" t="s">
        <v>18</v>
      </c>
      <c r="D18" s="7">
        <v>4</v>
      </c>
      <c r="E18" s="7">
        <v>0</v>
      </c>
      <c r="F18" s="8">
        <f>ROUND(D18*E18,2)</f>
        <v>0</v>
      </c>
    </row>
    <row r="19" spans="1:6" ht="150" x14ac:dyDescent="0.25">
      <c r="A19" s="5" t="s">
        <v>110</v>
      </c>
      <c r="B19" s="6" t="s">
        <v>111</v>
      </c>
      <c r="C19" s="6" t="s">
        <v>18</v>
      </c>
      <c r="D19" s="7">
        <v>2</v>
      </c>
      <c r="E19" s="7">
        <v>0</v>
      </c>
      <c r="F19" s="8">
        <f>ROUND(D19*E19,2)</f>
        <v>0</v>
      </c>
    </row>
    <row r="20" spans="1:6" ht="240" x14ac:dyDescent="0.25">
      <c r="A20" s="5" t="s">
        <v>214</v>
      </c>
      <c r="B20" s="6" t="s">
        <v>213</v>
      </c>
      <c r="C20" s="6"/>
      <c r="D20" s="7"/>
      <c r="E20" s="7"/>
      <c r="F20" s="7"/>
    </row>
    <row r="21" spans="1:6" x14ac:dyDescent="0.25">
      <c r="A21" s="9" t="s">
        <v>16</v>
      </c>
      <c r="B21" s="10" t="s">
        <v>206</v>
      </c>
      <c r="C21" s="10"/>
      <c r="D21" s="11"/>
      <c r="E21" s="11"/>
      <c r="F21" s="11"/>
    </row>
    <row r="22" spans="1:6" x14ac:dyDescent="0.25">
      <c r="A22" s="5" t="s">
        <v>23</v>
      </c>
      <c r="B22" s="6" t="s">
        <v>212</v>
      </c>
      <c r="C22" s="6" t="s">
        <v>10</v>
      </c>
      <c r="D22" s="7">
        <v>9</v>
      </c>
      <c r="E22" s="7">
        <v>0</v>
      </c>
      <c r="F22" s="8">
        <f>ROUND(D22*E22,2)</f>
        <v>0</v>
      </c>
    </row>
    <row r="23" spans="1:6" x14ac:dyDescent="0.25">
      <c r="A23" s="5" t="s">
        <v>26</v>
      </c>
      <c r="B23" s="6" t="s">
        <v>211</v>
      </c>
      <c r="C23" s="6" t="s">
        <v>10</v>
      </c>
      <c r="D23" s="7">
        <v>6</v>
      </c>
      <c r="E23" s="7">
        <v>0</v>
      </c>
      <c r="F23" s="8">
        <f>ROUND(D23*E23,2)</f>
        <v>0</v>
      </c>
    </row>
    <row r="24" spans="1:6" ht="255" x14ac:dyDescent="0.25">
      <c r="A24" s="5" t="s">
        <v>210</v>
      </c>
      <c r="B24" s="6" t="s">
        <v>209</v>
      </c>
      <c r="C24" s="6"/>
      <c r="D24" s="7"/>
      <c r="E24" s="7"/>
      <c r="F24" s="7"/>
    </row>
    <row r="25" spans="1:6" x14ac:dyDescent="0.25">
      <c r="A25" s="9" t="s">
        <v>16</v>
      </c>
      <c r="B25" s="10" t="s">
        <v>208</v>
      </c>
      <c r="C25" s="10"/>
      <c r="D25" s="11"/>
      <c r="E25" s="11"/>
      <c r="F25" s="11"/>
    </row>
    <row r="26" spans="1:6" ht="30" x14ac:dyDescent="0.25">
      <c r="A26" s="5" t="s">
        <v>23</v>
      </c>
      <c r="B26" s="6" t="s">
        <v>207</v>
      </c>
      <c r="C26" s="6" t="s">
        <v>10</v>
      </c>
      <c r="D26" s="7">
        <v>6</v>
      </c>
      <c r="E26" s="7">
        <v>0</v>
      </c>
      <c r="F26" s="8">
        <f>ROUND(D26*E26,2)</f>
        <v>0</v>
      </c>
    </row>
    <row r="27" spans="1:6" x14ac:dyDescent="0.25">
      <c r="A27" s="9" t="s">
        <v>16</v>
      </c>
      <c r="B27" s="10" t="s">
        <v>206</v>
      </c>
      <c r="C27" s="10"/>
      <c r="D27" s="11"/>
      <c r="E27" s="11"/>
      <c r="F27" s="11"/>
    </row>
    <row r="28" spans="1:6" ht="30" x14ac:dyDescent="0.25">
      <c r="A28" s="5" t="s">
        <v>26</v>
      </c>
      <c r="B28" s="6" t="s">
        <v>205</v>
      </c>
      <c r="C28" s="6" t="s">
        <v>10</v>
      </c>
      <c r="D28" s="7">
        <v>10</v>
      </c>
      <c r="E28" s="7">
        <v>0</v>
      </c>
      <c r="F28" s="8">
        <f>ROUND(D28*E28,2)</f>
        <v>0</v>
      </c>
    </row>
    <row r="30" spans="1:6" x14ac:dyDescent="0.25">
      <c r="A30" s="3" t="s">
        <v>1</v>
      </c>
      <c r="B30" s="50" t="s">
        <v>136</v>
      </c>
      <c r="C30" s="51"/>
      <c r="D30" s="51"/>
      <c r="E30" s="51"/>
      <c r="F30" s="12">
        <f>SUM(F11:F28)</f>
        <v>0</v>
      </c>
    </row>
    <row r="32" spans="1:6" hidden="1" x14ac:dyDescent="0.25">
      <c r="B32" s="49"/>
      <c r="C32" s="49"/>
      <c r="D32" s="49"/>
      <c r="E32" s="49"/>
      <c r="F32" s="49"/>
    </row>
    <row r="34" spans="1:6" x14ac:dyDescent="0.25">
      <c r="A34" s="3" t="s">
        <v>19</v>
      </c>
      <c r="B34" s="50" t="s">
        <v>128</v>
      </c>
      <c r="C34" s="51"/>
      <c r="D34" s="51"/>
      <c r="E34" s="51"/>
      <c r="F34" s="4"/>
    </row>
    <row r="36" spans="1:6" ht="90" x14ac:dyDescent="0.25">
      <c r="A36" s="5" t="s">
        <v>3</v>
      </c>
      <c r="B36" s="6" t="s">
        <v>204</v>
      </c>
      <c r="C36" s="6" t="s">
        <v>10</v>
      </c>
      <c r="D36" s="7">
        <v>9</v>
      </c>
      <c r="E36" s="7">
        <v>0</v>
      </c>
      <c r="F36" s="8">
        <f>ROUND(D36*E36,2)</f>
        <v>0</v>
      </c>
    </row>
    <row r="37" spans="1:6" ht="180" x14ac:dyDescent="0.25">
      <c r="A37" s="5" t="s">
        <v>6</v>
      </c>
      <c r="B37" s="6" t="s">
        <v>203</v>
      </c>
      <c r="C37" s="6" t="s">
        <v>29</v>
      </c>
      <c r="D37" s="7">
        <v>20</v>
      </c>
      <c r="E37" s="7">
        <v>0</v>
      </c>
      <c r="F37" s="8">
        <f>ROUND(D37*E37,2)</f>
        <v>0</v>
      </c>
    </row>
    <row r="39" spans="1:6" x14ac:dyDescent="0.25">
      <c r="A39" s="3" t="s">
        <v>19</v>
      </c>
      <c r="B39" s="50" t="s">
        <v>135</v>
      </c>
      <c r="C39" s="51"/>
      <c r="D39" s="51"/>
      <c r="E39" s="51"/>
      <c r="F39" s="12">
        <f>SUM(F36:F37)</f>
        <v>0</v>
      </c>
    </row>
    <row r="41" spans="1:6" hidden="1" x14ac:dyDescent="0.25">
      <c r="B41" s="49"/>
      <c r="C41" s="49"/>
      <c r="D41" s="49"/>
      <c r="E41" s="49"/>
      <c r="F41" s="49"/>
    </row>
    <row r="43" spans="1:6" x14ac:dyDescent="0.25">
      <c r="A43" s="3" t="s">
        <v>32</v>
      </c>
      <c r="B43" s="50" t="s">
        <v>20</v>
      </c>
      <c r="C43" s="51"/>
      <c r="D43" s="51"/>
      <c r="E43" s="51"/>
      <c r="F43" s="4"/>
    </row>
    <row r="45" spans="1:6" ht="255" x14ac:dyDescent="0.25">
      <c r="A45" s="5" t="s">
        <v>3</v>
      </c>
      <c r="B45" s="6" t="s">
        <v>21</v>
      </c>
      <c r="C45" s="6"/>
      <c r="D45" s="7"/>
      <c r="E45" s="7"/>
      <c r="F45" s="7"/>
    </row>
    <row r="46" spans="1:6" ht="225" x14ac:dyDescent="0.25">
      <c r="A46" s="9" t="s">
        <v>16</v>
      </c>
      <c r="B46" s="10" t="s">
        <v>22</v>
      </c>
      <c r="C46" s="10"/>
      <c r="D46" s="11"/>
      <c r="E46" s="11"/>
      <c r="F46" s="11"/>
    </row>
    <row r="47" spans="1:6" x14ac:dyDescent="0.25">
      <c r="A47" s="5" t="s">
        <v>23</v>
      </c>
      <c r="B47" s="6" t="s">
        <v>24</v>
      </c>
      <c r="C47" s="6" t="s">
        <v>25</v>
      </c>
      <c r="D47" s="7">
        <v>21</v>
      </c>
      <c r="E47" s="7">
        <v>0</v>
      </c>
      <c r="F47" s="8">
        <f t="shared" ref="F47:F53" si="1">ROUND(D47*E47,2)</f>
        <v>0</v>
      </c>
    </row>
    <row r="48" spans="1:6" x14ac:dyDescent="0.25">
      <c r="A48" s="5" t="s">
        <v>26</v>
      </c>
      <c r="B48" s="6" t="s">
        <v>27</v>
      </c>
      <c r="C48" s="6" t="s">
        <v>25</v>
      </c>
      <c r="D48" s="7">
        <v>9</v>
      </c>
      <c r="E48" s="7">
        <v>0</v>
      </c>
      <c r="F48" s="8">
        <f t="shared" si="1"/>
        <v>0</v>
      </c>
    </row>
    <row r="49" spans="1:6" ht="285" x14ac:dyDescent="0.25">
      <c r="A49" s="5" t="s">
        <v>6</v>
      </c>
      <c r="B49" s="6" t="s">
        <v>28</v>
      </c>
      <c r="C49" s="6" t="s">
        <v>29</v>
      </c>
      <c r="D49" s="7">
        <v>19</v>
      </c>
      <c r="E49" s="7">
        <v>0</v>
      </c>
      <c r="F49" s="8">
        <f t="shared" si="1"/>
        <v>0</v>
      </c>
    </row>
    <row r="50" spans="1:6" ht="270" x14ac:dyDescent="0.25">
      <c r="A50" s="5" t="s">
        <v>8</v>
      </c>
      <c r="B50" s="6" t="s">
        <v>30</v>
      </c>
      <c r="C50" s="6" t="s">
        <v>25</v>
      </c>
      <c r="D50" s="7">
        <v>3</v>
      </c>
      <c r="E50" s="7">
        <v>0</v>
      </c>
      <c r="F50" s="8">
        <f t="shared" si="1"/>
        <v>0</v>
      </c>
    </row>
    <row r="51" spans="1:6" ht="210" x14ac:dyDescent="0.25">
      <c r="A51" s="5" t="s">
        <v>11</v>
      </c>
      <c r="B51" s="6" t="s">
        <v>31</v>
      </c>
      <c r="C51" s="6" t="s">
        <v>25</v>
      </c>
      <c r="D51" s="7">
        <v>16</v>
      </c>
      <c r="E51" s="7">
        <v>0</v>
      </c>
      <c r="F51" s="8">
        <f t="shared" si="1"/>
        <v>0</v>
      </c>
    </row>
    <row r="52" spans="1:6" ht="240" x14ac:dyDescent="0.25">
      <c r="A52" s="5" t="s">
        <v>13</v>
      </c>
      <c r="B52" s="6" t="s">
        <v>202</v>
      </c>
      <c r="C52" s="6" t="s">
        <v>25</v>
      </c>
      <c r="D52" s="7">
        <v>3</v>
      </c>
      <c r="E52" s="7">
        <v>0</v>
      </c>
      <c r="F52" s="8">
        <f t="shared" si="1"/>
        <v>0</v>
      </c>
    </row>
    <row r="53" spans="1:6" ht="75" x14ac:dyDescent="0.25">
      <c r="A53" s="5" t="s">
        <v>14</v>
      </c>
      <c r="B53" s="6" t="s">
        <v>119</v>
      </c>
      <c r="C53" s="6" t="s">
        <v>29</v>
      </c>
      <c r="D53" s="7">
        <v>35</v>
      </c>
      <c r="E53" s="7">
        <v>0</v>
      </c>
      <c r="F53" s="8">
        <f t="shared" si="1"/>
        <v>0</v>
      </c>
    </row>
    <row r="55" spans="1:6" x14ac:dyDescent="0.25">
      <c r="A55" s="3" t="s">
        <v>32</v>
      </c>
      <c r="B55" s="50" t="s">
        <v>134</v>
      </c>
      <c r="C55" s="51"/>
      <c r="D55" s="51"/>
      <c r="E55" s="51"/>
      <c r="F55" s="12">
        <f>SUM(F45:F53)</f>
        <v>0</v>
      </c>
    </row>
    <row r="57" spans="1:6" hidden="1" x14ac:dyDescent="0.25">
      <c r="B57" s="49"/>
      <c r="C57" s="49"/>
      <c r="D57" s="49"/>
      <c r="E57" s="49"/>
      <c r="F57" s="49"/>
    </row>
    <row r="59" spans="1:6" x14ac:dyDescent="0.25">
      <c r="A59" s="3" t="s">
        <v>39</v>
      </c>
      <c r="B59" s="50" t="s">
        <v>33</v>
      </c>
      <c r="C59" s="51"/>
      <c r="D59" s="51"/>
      <c r="E59" s="51"/>
      <c r="F59" s="4"/>
    </row>
    <row r="61" spans="1:6" ht="180" x14ac:dyDescent="0.25">
      <c r="A61" s="5" t="s">
        <v>3</v>
      </c>
      <c r="B61" s="6" t="s">
        <v>34</v>
      </c>
      <c r="C61" s="6"/>
      <c r="D61" s="7"/>
      <c r="E61" s="7"/>
      <c r="F61" s="7"/>
    </row>
    <row r="62" spans="1:6" x14ac:dyDescent="0.25">
      <c r="A62" s="5" t="s">
        <v>23</v>
      </c>
      <c r="B62" s="6" t="s">
        <v>35</v>
      </c>
      <c r="C62" s="6" t="s">
        <v>25</v>
      </c>
      <c r="D62" s="7">
        <v>2</v>
      </c>
      <c r="E62" s="7">
        <v>0</v>
      </c>
      <c r="F62" s="8">
        <f>ROUND(D62*E62,2)</f>
        <v>0</v>
      </c>
    </row>
    <row r="63" spans="1:6" x14ac:dyDescent="0.25">
      <c r="A63" s="5" t="s">
        <v>26</v>
      </c>
      <c r="B63" s="6" t="s">
        <v>36</v>
      </c>
      <c r="C63" s="6" t="s">
        <v>29</v>
      </c>
      <c r="D63" s="7">
        <v>2.5</v>
      </c>
      <c r="E63" s="7">
        <v>0</v>
      </c>
      <c r="F63" s="8">
        <f>ROUND(D63*E63,2)</f>
        <v>0</v>
      </c>
    </row>
    <row r="64" spans="1:6" ht="255" x14ac:dyDescent="0.25">
      <c r="A64" s="5" t="s">
        <v>6</v>
      </c>
      <c r="B64" s="6" t="s">
        <v>37</v>
      </c>
      <c r="C64" s="6" t="s">
        <v>25</v>
      </c>
      <c r="D64" s="7">
        <v>1</v>
      </c>
      <c r="E64" s="7">
        <v>0</v>
      </c>
      <c r="F64" s="8">
        <f>ROUND(D64*E64,2)</f>
        <v>0</v>
      </c>
    </row>
    <row r="65" spans="1:6" ht="285" x14ac:dyDescent="0.25">
      <c r="A65" s="5" t="s">
        <v>8</v>
      </c>
      <c r="B65" s="6" t="s">
        <v>109</v>
      </c>
      <c r="C65" s="6" t="s">
        <v>38</v>
      </c>
      <c r="D65" s="7">
        <v>21</v>
      </c>
      <c r="E65" s="7">
        <v>0</v>
      </c>
      <c r="F65" s="8">
        <f>ROUND(D65*E65,2)</f>
        <v>0</v>
      </c>
    </row>
    <row r="67" spans="1:6" x14ac:dyDescent="0.25">
      <c r="A67" s="3" t="s">
        <v>39</v>
      </c>
      <c r="B67" s="50" t="s">
        <v>133</v>
      </c>
      <c r="C67" s="51"/>
      <c r="D67" s="51"/>
      <c r="E67" s="51"/>
      <c r="F67" s="12">
        <f>SUM(F61:F65)</f>
        <v>0</v>
      </c>
    </row>
    <row r="69" spans="1:6" hidden="1" x14ac:dyDescent="0.25">
      <c r="B69" s="49"/>
      <c r="C69" s="49"/>
      <c r="D69" s="49"/>
      <c r="E69" s="49"/>
      <c r="F69" s="49"/>
    </row>
    <row r="71" spans="1:6" x14ac:dyDescent="0.25">
      <c r="A71" s="3" t="s">
        <v>118</v>
      </c>
      <c r="B71" s="50" t="s">
        <v>40</v>
      </c>
      <c r="C71" s="51"/>
      <c r="D71" s="51"/>
      <c r="E71" s="51"/>
      <c r="F71" s="4"/>
    </row>
    <row r="73" spans="1:6" ht="150" x14ac:dyDescent="0.25">
      <c r="A73" s="5" t="s">
        <v>3</v>
      </c>
      <c r="B73" s="6" t="s">
        <v>108</v>
      </c>
      <c r="C73" s="6" t="s">
        <v>41</v>
      </c>
      <c r="D73" s="7">
        <v>200</v>
      </c>
      <c r="E73" s="7">
        <v>0</v>
      </c>
      <c r="F73" s="8">
        <f>ROUND(D73*E73,2)</f>
        <v>0</v>
      </c>
    </row>
    <row r="75" spans="1:6" x14ac:dyDescent="0.25">
      <c r="A75" s="3" t="s">
        <v>118</v>
      </c>
      <c r="B75" s="50" t="s">
        <v>132</v>
      </c>
      <c r="C75" s="51"/>
      <c r="D75" s="51"/>
      <c r="E75" s="51"/>
      <c r="F75" s="12">
        <f>SUM(F73:F73)</f>
        <v>0</v>
      </c>
    </row>
    <row r="77" spans="1:6" hidden="1" x14ac:dyDescent="0.25">
      <c r="B77" s="49"/>
      <c r="C77" s="49"/>
      <c r="D77" s="49"/>
      <c r="E77" s="49"/>
      <c r="F77" s="49"/>
    </row>
    <row r="79" spans="1:6" x14ac:dyDescent="0.25">
      <c r="A79" s="3" t="s">
        <v>124</v>
      </c>
      <c r="B79" s="50" t="s">
        <v>123</v>
      </c>
      <c r="C79" s="51"/>
      <c r="D79" s="51"/>
      <c r="E79" s="51"/>
      <c r="F79" s="4"/>
    </row>
    <row r="81" spans="1:6" ht="60" x14ac:dyDescent="0.25">
      <c r="A81" s="5" t="s">
        <v>3</v>
      </c>
      <c r="B81" s="6" t="s">
        <v>201</v>
      </c>
      <c r="C81" s="6" t="s">
        <v>10</v>
      </c>
      <c r="D81" s="7">
        <v>22</v>
      </c>
      <c r="E81" s="7">
        <v>0</v>
      </c>
      <c r="F81" s="8">
        <f>ROUND(D81*E81,2)</f>
        <v>0</v>
      </c>
    </row>
    <row r="83" spans="1:6" x14ac:dyDescent="0.25">
      <c r="A83" s="3" t="s">
        <v>124</v>
      </c>
      <c r="B83" s="50" t="s">
        <v>131</v>
      </c>
      <c r="C83" s="51"/>
      <c r="D83" s="51"/>
      <c r="E83" s="51"/>
      <c r="F83" s="12">
        <f>SUM(F81:F81)</f>
        <v>0</v>
      </c>
    </row>
    <row r="85" spans="1:6" hidden="1" x14ac:dyDescent="0.25">
      <c r="B85" s="49"/>
      <c r="C85" s="49"/>
      <c r="D85" s="49"/>
      <c r="E85" s="49"/>
      <c r="F85" s="49"/>
    </row>
    <row r="87" spans="1:6" hidden="1" x14ac:dyDescent="0.25">
      <c r="B87" s="49"/>
      <c r="C87" s="49"/>
      <c r="D87" s="49"/>
      <c r="E87" s="49"/>
      <c r="F87" s="49"/>
    </row>
    <row r="90" spans="1:6" x14ac:dyDescent="0.25">
      <c r="B90" s="50" t="s">
        <v>42</v>
      </c>
      <c r="C90" s="51"/>
      <c r="D90" s="51"/>
      <c r="E90" s="51"/>
    </row>
    <row r="92" spans="1:6" x14ac:dyDescent="0.25">
      <c r="A92" s="13" t="s">
        <v>1</v>
      </c>
      <c r="B92" s="50" t="s">
        <v>2</v>
      </c>
      <c r="C92" s="51"/>
      <c r="D92" s="51"/>
      <c r="E92" s="51"/>
      <c r="F92" s="12">
        <f>F30</f>
        <v>0</v>
      </c>
    </row>
    <row r="93" spans="1:6" x14ac:dyDescent="0.25">
      <c r="A93" s="13" t="s">
        <v>19</v>
      </c>
      <c r="B93" s="50" t="s">
        <v>128</v>
      </c>
      <c r="C93" s="51"/>
      <c r="D93" s="51"/>
      <c r="E93" s="51"/>
      <c r="F93" s="12">
        <f>F39</f>
        <v>0</v>
      </c>
    </row>
    <row r="94" spans="1:6" x14ac:dyDescent="0.25">
      <c r="A94" s="13" t="s">
        <v>32</v>
      </c>
      <c r="B94" s="50" t="s">
        <v>20</v>
      </c>
      <c r="C94" s="51"/>
      <c r="D94" s="51"/>
      <c r="E94" s="51"/>
      <c r="F94" s="12">
        <f>F55</f>
        <v>0</v>
      </c>
    </row>
    <row r="95" spans="1:6" x14ac:dyDescent="0.25">
      <c r="A95" s="13" t="s">
        <v>39</v>
      </c>
      <c r="B95" s="50" t="s">
        <v>33</v>
      </c>
      <c r="C95" s="51"/>
      <c r="D95" s="51"/>
      <c r="E95" s="51"/>
      <c r="F95" s="12">
        <f>F67</f>
        <v>0</v>
      </c>
    </row>
    <row r="96" spans="1:6" x14ac:dyDescent="0.25">
      <c r="A96" s="13" t="s">
        <v>118</v>
      </c>
      <c r="B96" s="50" t="s">
        <v>40</v>
      </c>
      <c r="C96" s="51"/>
      <c r="D96" s="51"/>
      <c r="E96" s="51"/>
      <c r="F96" s="12">
        <f>F75</f>
        <v>0</v>
      </c>
    </row>
    <row r="97" spans="1:6" x14ac:dyDescent="0.25">
      <c r="A97" s="13" t="s">
        <v>124</v>
      </c>
      <c r="B97" s="50" t="s">
        <v>123</v>
      </c>
      <c r="C97" s="51"/>
      <c r="D97" s="51"/>
      <c r="E97" s="51"/>
      <c r="F97" s="12">
        <f>F83</f>
        <v>0</v>
      </c>
    </row>
    <row r="99" spans="1:6" x14ac:dyDescent="0.25">
      <c r="B99" s="50" t="s">
        <v>130</v>
      </c>
      <c r="C99" s="51"/>
      <c r="D99" s="51"/>
      <c r="E99" s="51"/>
      <c r="F99" s="12">
        <f>SUM(F92:F97)</f>
        <v>0</v>
      </c>
    </row>
    <row r="102" spans="1:6" hidden="1" x14ac:dyDescent="0.25">
      <c r="B102" s="49"/>
      <c r="C102" s="49"/>
      <c r="D102" s="49"/>
      <c r="E102" s="49"/>
      <c r="F102" s="49"/>
    </row>
    <row r="104" spans="1:6" hidden="1" x14ac:dyDescent="0.25">
      <c r="B104" s="49"/>
      <c r="C104" s="49"/>
      <c r="D104" s="49"/>
      <c r="E104" s="49"/>
      <c r="F104" s="49"/>
    </row>
    <row r="107" spans="1:6" x14ac:dyDescent="0.25">
      <c r="B107" s="50" t="s">
        <v>43</v>
      </c>
      <c r="C107" s="51"/>
      <c r="D107" s="51"/>
      <c r="E107" s="51"/>
    </row>
    <row r="109" spans="1:6" x14ac:dyDescent="0.25">
      <c r="B109" s="50" t="s">
        <v>44</v>
      </c>
      <c r="C109" s="51"/>
      <c r="D109" s="51"/>
      <c r="E109" s="51"/>
      <c r="F109" s="12">
        <f>F99</f>
        <v>0</v>
      </c>
    </row>
    <row r="110" spans="1:6" x14ac:dyDescent="0.25">
      <c r="B110" s="50" t="s">
        <v>45</v>
      </c>
      <c r="C110" s="51"/>
      <c r="D110" s="51"/>
      <c r="E110" s="51"/>
      <c r="F110" s="12">
        <f>ROUND(F109*25/100,2)</f>
        <v>0</v>
      </c>
    </row>
    <row r="111" spans="1:6" x14ac:dyDescent="0.25">
      <c r="B111" s="50" t="s">
        <v>129</v>
      </c>
      <c r="C111" s="51"/>
      <c r="D111" s="51"/>
      <c r="E111" s="51"/>
      <c r="F111" s="12">
        <f>SUM(F109:F110)</f>
        <v>0</v>
      </c>
    </row>
    <row r="114" spans="2:6" hidden="1" x14ac:dyDescent="0.25">
      <c r="B114" s="49"/>
      <c r="C114" s="49"/>
      <c r="D114" s="49"/>
      <c r="E114" s="49"/>
      <c r="F114" s="49"/>
    </row>
    <row r="116" spans="2:6" hidden="1" x14ac:dyDescent="0.25">
      <c r="B116" s="49"/>
      <c r="C116" s="49"/>
      <c r="D116" s="49"/>
      <c r="E116" s="49"/>
      <c r="F116" s="49"/>
    </row>
    <row r="118" spans="2:6" hidden="1" x14ac:dyDescent="0.25">
      <c r="B118" s="49"/>
      <c r="C118" s="49"/>
      <c r="D118" s="49"/>
      <c r="E118" s="49"/>
      <c r="F118" s="49"/>
    </row>
  </sheetData>
  <sheetProtection algorithmName="SHA-512" hashValue="UHaLy8N2Z6iIimUYe56vTU5KYP0z0VZZwTrAfmGI0pE76nRFzB4oNS7RkREZomm7irX03gAUfZteaz6ewg+ZHA==" saltValue="vJAfclgE2hXTLdB3rSLb5w==" spinCount="100000" sheet="1" objects="1" scenarios="1"/>
  <protectedRanges>
    <protectedRange sqref="E81" name="Raspon6"/>
    <protectedRange sqref="E73" name="Raspon5"/>
    <protectedRange sqref="E61:E65" name="Raspon4"/>
    <protectedRange sqref="E45:E53" name="Raspon3"/>
    <protectedRange sqref="E36:E37" name="Raspon2"/>
    <protectedRange sqref="E11:E28" name="Raspon1"/>
  </protectedRanges>
  <mergeCells count="41">
    <mergeCell ref="B1:F1"/>
    <mergeCell ref="B2:F2"/>
    <mergeCell ref="B3:F3"/>
    <mergeCell ref="B5:F5"/>
    <mergeCell ref="B7:F7"/>
    <mergeCell ref="B9:E9"/>
    <mergeCell ref="B75:E75"/>
    <mergeCell ref="B77:F77"/>
    <mergeCell ref="B79:E79"/>
    <mergeCell ref="B83:E83"/>
    <mergeCell ref="B30:E30"/>
    <mergeCell ref="B32:F32"/>
    <mergeCell ref="B34:E34"/>
    <mergeCell ref="B39:E39"/>
    <mergeCell ref="B41:F41"/>
    <mergeCell ref="B85:F85"/>
    <mergeCell ref="B43:E43"/>
    <mergeCell ref="B55:E55"/>
    <mergeCell ref="B57:F57"/>
    <mergeCell ref="B59:E59"/>
    <mergeCell ref="B67:E67"/>
    <mergeCell ref="B69:F69"/>
    <mergeCell ref="B71:E71"/>
    <mergeCell ref="B87:F87"/>
    <mergeCell ref="B90:E90"/>
    <mergeCell ref="B92:E92"/>
    <mergeCell ref="B93:E93"/>
    <mergeCell ref="B94:E94"/>
    <mergeCell ref="B116:F116"/>
    <mergeCell ref="B118:F118"/>
    <mergeCell ref="B109:E109"/>
    <mergeCell ref="B95:E95"/>
    <mergeCell ref="B96:E96"/>
    <mergeCell ref="B110:E110"/>
    <mergeCell ref="B111:E111"/>
    <mergeCell ref="B114:F114"/>
    <mergeCell ref="B97:E97"/>
    <mergeCell ref="B99:E99"/>
    <mergeCell ref="B102:F102"/>
    <mergeCell ref="B104:F104"/>
    <mergeCell ref="B107:E10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D6046E-7874-49D7-B000-E8FBCA34D360}">
  <dimension ref="A1:F97"/>
  <sheetViews>
    <sheetView workbookViewId="0">
      <selection activeCell="E11" sqref="E11"/>
    </sheetView>
  </sheetViews>
  <sheetFormatPr defaultRowHeight="15" x14ac:dyDescent="0.25"/>
  <cols>
    <col min="1" max="1" width="5.7109375" style="1" customWidth="1"/>
    <col min="2" max="2" width="40.7109375" style="22" customWidth="1"/>
    <col min="3" max="3" width="5.7109375" style="22" customWidth="1"/>
    <col min="4" max="6" width="11.7109375" style="2" customWidth="1"/>
  </cols>
  <sheetData>
    <row r="1" spans="1:6" ht="15" customHeight="1" x14ac:dyDescent="0.25">
      <c r="B1" s="49" t="s">
        <v>0</v>
      </c>
      <c r="C1" s="49"/>
      <c r="D1" s="49"/>
      <c r="E1" s="49"/>
      <c r="F1" s="49"/>
    </row>
    <row r="2" spans="1:6" ht="15" customHeight="1" x14ac:dyDescent="0.25">
      <c r="B2" s="49" t="s">
        <v>145</v>
      </c>
      <c r="C2" s="49"/>
      <c r="D2" s="49"/>
      <c r="E2" s="49"/>
      <c r="F2" s="49"/>
    </row>
    <row r="3" spans="1:6" ht="15" customHeight="1" x14ac:dyDescent="0.25">
      <c r="B3" s="49" t="s">
        <v>144</v>
      </c>
      <c r="C3" s="49"/>
      <c r="D3" s="49"/>
      <c r="E3" s="49"/>
      <c r="F3" s="49"/>
    </row>
    <row r="5" spans="1:6" hidden="1" x14ac:dyDescent="0.25">
      <c r="B5" s="49"/>
      <c r="C5" s="49"/>
      <c r="D5" s="49"/>
      <c r="E5" s="49"/>
      <c r="F5" s="49"/>
    </row>
    <row r="6" spans="1:6" ht="30" x14ac:dyDescent="0.25">
      <c r="A6" s="20" t="s">
        <v>102</v>
      </c>
      <c r="B6" s="20" t="s">
        <v>103</v>
      </c>
      <c r="C6" s="21" t="s">
        <v>104</v>
      </c>
      <c r="D6" s="20" t="s">
        <v>105</v>
      </c>
      <c r="E6" s="20" t="s">
        <v>106</v>
      </c>
      <c r="F6" s="20" t="s">
        <v>107</v>
      </c>
    </row>
    <row r="7" spans="1:6" hidden="1" x14ac:dyDescent="0.25">
      <c r="B7" s="49"/>
      <c r="C7" s="49"/>
      <c r="D7" s="49"/>
      <c r="E7" s="49"/>
      <c r="F7" s="49"/>
    </row>
    <row r="9" spans="1:6" x14ac:dyDescent="0.25">
      <c r="A9" s="3" t="s">
        <v>1</v>
      </c>
      <c r="B9" s="50" t="s">
        <v>2</v>
      </c>
      <c r="C9" s="51"/>
      <c r="D9" s="51"/>
      <c r="E9" s="51"/>
      <c r="F9" s="4"/>
    </row>
    <row r="11" spans="1:6" ht="120" x14ac:dyDescent="0.25">
      <c r="A11" s="5" t="s">
        <v>3</v>
      </c>
      <c r="B11" s="6" t="s">
        <v>4</v>
      </c>
      <c r="C11" s="6" t="s">
        <v>5</v>
      </c>
      <c r="D11" s="7">
        <v>1</v>
      </c>
      <c r="E11" s="7">
        <v>0</v>
      </c>
      <c r="F11" s="8">
        <f t="shared" ref="F11:F16" si="0">ROUND(D11*E11,2)</f>
        <v>0</v>
      </c>
    </row>
    <row r="12" spans="1:6" ht="270" x14ac:dyDescent="0.25">
      <c r="A12" s="5" t="s">
        <v>6</v>
      </c>
      <c r="B12" s="6" t="s">
        <v>7</v>
      </c>
      <c r="C12" s="6" t="s">
        <v>5</v>
      </c>
      <c r="D12" s="7">
        <v>1</v>
      </c>
      <c r="E12" s="7">
        <v>0</v>
      </c>
      <c r="F12" s="8">
        <f t="shared" si="0"/>
        <v>0</v>
      </c>
    </row>
    <row r="13" spans="1:6" ht="180" x14ac:dyDescent="0.25">
      <c r="A13" s="5" t="s">
        <v>8</v>
      </c>
      <c r="B13" s="6" t="s">
        <v>9</v>
      </c>
      <c r="C13" s="6" t="s">
        <v>10</v>
      </c>
      <c r="D13" s="7">
        <v>45</v>
      </c>
      <c r="E13" s="7">
        <v>0</v>
      </c>
      <c r="F13" s="8">
        <f t="shared" si="0"/>
        <v>0</v>
      </c>
    </row>
    <row r="14" spans="1:6" ht="210" x14ac:dyDescent="0.25">
      <c r="A14" s="5" t="s">
        <v>11</v>
      </c>
      <c r="B14" s="6" t="s">
        <v>12</v>
      </c>
      <c r="C14" s="6" t="s">
        <v>5</v>
      </c>
      <c r="D14" s="7">
        <v>1</v>
      </c>
      <c r="E14" s="7">
        <v>0</v>
      </c>
      <c r="F14" s="8">
        <f t="shared" si="0"/>
        <v>0</v>
      </c>
    </row>
    <row r="15" spans="1:6" ht="330" x14ac:dyDescent="0.25">
      <c r="A15" s="5" t="s">
        <v>13</v>
      </c>
      <c r="B15" s="6" t="s">
        <v>112</v>
      </c>
      <c r="C15" s="6" t="s">
        <v>10</v>
      </c>
      <c r="D15" s="7">
        <v>6</v>
      </c>
      <c r="E15" s="7">
        <v>0</v>
      </c>
      <c r="F15" s="8">
        <f t="shared" si="0"/>
        <v>0</v>
      </c>
    </row>
    <row r="16" spans="1:6" ht="345" x14ac:dyDescent="0.25">
      <c r="A16" s="5" t="s">
        <v>14</v>
      </c>
      <c r="B16" s="6" t="s">
        <v>15</v>
      </c>
      <c r="C16" s="6" t="s">
        <v>10</v>
      </c>
      <c r="D16" s="7">
        <v>10</v>
      </c>
      <c r="E16" s="7">
        <v>0</v>
      </c>
      <c r="F16" s="8">
        <f t="shared" si="0"/>
        <v>0</v>
      </c>
    </row>
    <row r="17" spans="1:6" ht="105" x14ac:dyDescent="0.25">
      <c r="A17" s="9" t="s">
        <v>16</v>
      </c>
      <c r="B17" s="10" t="s">
        <v>122</v>
      </c>
      <c r="C17" s="10"/>
      <c r="D17" s="11"/>
      <c r="E17" s="11"/>
      <c r="F17" s="11"/>
    </row>
    <row r="18" spans="1:6" ht="105" x14ac:dyDescent="0.25">
      <c r="A18" s="5" t="s">
        <v>17</v>
      </c>
      <c r="B18" s="6" t="s">
        <v>121</v>
      </c>
      <c r="C18" s="6" t="s">
        <v>18</v>
      </c>
      <c r="D18" s="7">
        <v>3</v>
      </c>
      <c r="E18" s="7">
        <v>0</v>
      </c>
      <c r="F18" s="8">
        <f>ROUND(D18*E18,2)</f>
        <v>0</v>
      </c>
    </row>
    <row r="20" spans="1:6" x14ac:dyDescent="0.25">
      <c r="A20" s="3" t="s">
        <v>1</v>
      </c>
      <c r="B20" s="50" t="s">
        <v>136</v>
      </c>
      <c r="C20" s="51"/>
      <c r="D20" s="51"/>
      <c r="E20" s="51"/>
      <c r="F20" s="12">
        <f>SUM(F11:F18)</f>
        <v>0</v>
      </c>
    </row>
    <row r="22" spans="1:6" hidden="1" x14ac:dyDescent="0.25">
      <c r="B22" s="49"/>
      <c r="C22" s="49"/>
      <c r="D22" s="49"/>
      <c r="E22" s="49"/>
      <c r="F22" s="49"/>
    </row>
    <row r="24" spans="1:6" x14ac:dyDescent="0.25">
      <c r="A24" s="3" t="s">
        <v>19</v>
      </c>
      <c r="B24" s="50" t="s">
        <v>20</v>
      </c>
      <c r="C24" s="51"/>
      <c r="D24" s="51"/>
      <c r="E24" s="51"/>
      <c r="F24" s="4"/>
    </row>
    <row r="26" spans="1:6" ht="255" x14ac:dyDescent="0.25">
      <c r="A26" s="5" t="s">
        <v>3</v>
      </c>
      <c r="B26" s="6" t="s">
        <v>21</v>
      </c>
      <c r="C26" s="6"/>
      <c r="D26" s="7"/>
      <c r="E26" s="7"/>
      <c r="F26" s="7"/>
    </row>
    <row r="27" spans="1:6" ht="225" x14ac:dyDescent="0.25">
      <c r="A27" s="9" t="s">
        <v>16</v>
      </c>
      <c r="B27" s="10" t="s">
        <v>22</v>
      </c>
      <c r="C27" s="10"/>
      <c r="D27" s="11"/>
      <c r="E27" s="11"/>
      <c r="F27" s="11"/>
    </row>
    <row r="28" spans="1:6" x14ac:dyDescent="0.25">
      <c r="A28" s="5" t="s">
        <v>23</v>
      </c>
      <c r="B28" s="6" t="s">
        <v>24</v>
      </c>
      <c r="C28" s="6" t="s">
        <v>25</v>
      </c>
      <c r="D28" s="7">
        <v>28</v>
      </c>
      <c r="E28" s="7">
        <v>0</v>
      </c>
      <c r="F28" s="8">
        <f t="shared" ref="F28:F35" si="1">ROUND(D28*E28,2)</f>
        <v>0</v>
      </c>
    </row>
    <row r="29" spans="1:6" x14ac:dyDescent="0.25">
      <c r="A29" s="5" t="s">
        <v>26</v>
      </c>
      <c r="B29" s="6" t="s">
        <v>27</v>
      </c>
      <c r="C29" s="6" t="s">
        <v>25</v>
      </c>
      <c r="D29" s="7">
        <v>13</v>
      </c>
      <c r="E29" s="7">
        <v>0</v>
      </c>
      <c r="F29" s="8">
        <f t="shared" si="1"/>
        <v>0</v>
      </c>
    </row>
    <row r="30" spans="1:6" ht="285" x14ac:dyDescent="0.25">
      <c r="A30" s="5" t="s">
        <v>6</v>
      </c>
      <c r="B30" s="6" t="s">
        <v>28</v>
      </c>
      <c r="C30" s="6" t="s">
        <v>29</v>
      </c>
      <c r="D30" s="7">
        <v>20</v>
      </c>
      <c r="E30" s="7">
        <v>0</v>
      </c>
      <c r="F30" s="8">
        <f t="shared" si="1"/>
        <v>0</v>
      </c>
    </row>
    <row r="31" spans="1:6" ht="270" x14ac:dyDescent="0.25">
      <c r="A31" s="5" t="s">
        <v>8</v>
      </c>
      <c r="B31" s="6" t="s">
        <v>30</v>
      </c>
      <c r="C31" s="6" t="s">
        <v>25</v>
      </c>
      <c r="D31" s="7">
        <v>3</v>
      </c>
      <c r="E31" s="7">
        <v>0</v>
      </c>
      <c r="F31" s="8">
        <f t="shared" si="1"/>
        <v>0</v>
      </c>
    </row>
    <row r="32" spans="1:6" ht="210" x14ac:dyDescent="0.25">
      <c r="A32" s="5" t="s">
        <v>11</v>
      </c>
      <c r="B32" s="6" t="s">
        <v>31</v>
      </c>
      <c r="C32" s="6" t="s">
        <v>25</v>
      </c>
      <c r="D32" s="7">
        <v>16</v>
      </c>
      <c r="E32" s="7">
        <v>0</v>
      </c>
      <c r="F32" s="8">
        <f t="shared" si="1"/>
        <v>0</v>
      </c>
    </row>
    <row r="33" spans="1:6" ht="240" x14ac:dyDescent="0.25">
      <c r="A33" s="5" t="s">
        <v>13</v>
      </c>
      <c r="B33" s="6" t="s">
        <v>143</v>
      </c>
      <c r="C33" s="6" t="s">
        <v>25</v>
      </c>
      <c r="D33" s="7">
        <v>1.5</v>
      </c>
      <c r="E33" s="7">
        <v>0</v>
      </c>
      <c r="F33" s="8">
        <f t="shared" si="1"/>
        <v>0</v>
      </c>
    </row>
    <row r="34" spans="1:6" ht="270" x14ac:dyDescent="0.25">
      <c r="A34" s="5" t="s">
        <v>14</v>
      </c>
      <c r="B34" s="6" t="s">
        <v>140</v>
      </c>
      <c r="C34" s="6" t="s">
        <v>29</v>
      </c>
      <c r="D34" s="7">
        <v>15</v>
      </c>
      <c r="E34" s="7">
        <v>0</v>
      </c>
      <c r="F34" s="8">
        <f t="shared" si="1"/>
        <v>0</v>
      </c>
    </row>
    <row r="35" spans="1:6" ht="75" x14ac:dyDescent="0.25">
      <c r="A35" s="5" t="s">
        <v>17</v>
      </c>
      <c r="B35" s="6" t="s">
        <v>119</v>
      </c>
      <c r="C35" s="6" t="s">
        <v>29</v>
      </c>
      <c r="D35" s="7">
        <v>35</v>
      </c>
      <c r="E35" s="7">
        <v>0</v>
      </c>
      <c r="F35" s="8">
        <f t="shared" si="1"/>
        <v>0</v>
      </c>
    </row>
    <row r="37" spans="1:6" x14ac:dyDescent="0.25">
      <c r="A37" s="3" t="s">
        <v>19</v>
      </c>
      <c r="B37" s="50" t="s">
        <v>134</v>
      </c>
      <c r="C37" s="51"/>
      <c r="D37" s="51"/>
      <c r="E37" s="51"/>
      <c r="F37" s="12">
        <f>SUM(F26:F35)</f>
        <v>0</v>
      </c>
    </row>
    <row r="39" spans="1:6" hidden="1" x14ac:dyDescent="0.25">
      <c r="B39" s="49"/>
      <c r="C39" s="49"/>
      <c r="D39" s="49"/>
      <c r="E39" s="49"/>
      <c r="F39" s="49"/>
    </row>
    <row r="41" spans="1:6" x14ac:dyDescent="0.25">
      <c r="A41" s="3" t="s">
        <v>32</v>
      </c>
      <c r="B41" s="50" t="s">
        <v>33</v>
      </c>
      <c r="C41" s="51"/>
      <c r="D41" s="51"/>
      <c r="E41" s="51"/>
      <c r="F41" s="4"/>
    </row>
    <row r="43" spans="1:6" ht="180" x14ac:dyDescent="0.25">
      <c r="A43" s="5" t="s">
        <v>3</v>
      </c>
      <c r="B43" s="6" t="s">
        <v>34</v>
      </c>
      <c r="C43" s="6"/>
      <c r="D43" s="7"/>
      <c r="E43" s="7"/>
      <c r="F43" s="7"/>
    </row>
    <row r="44" spans="1:6" x14ac:dyDescent="0.25">
      <c r="A44" s="5" t="s">
        <v>23</v>
      </c>
      <c r="B44" s="6" t="s">
        <v>35</v>
      </c>
      <c r="C44" s="6" t="s">
        <v>25</v>
      </c>
      <c r="D44" s="7">
        <v>2</v>
      </c>
      <c r="E44" s="7">
        <v>0</v>
      </c>
      <c r="F44" s="8">
        <f>ROUND(D44*E44,2)</f>
        <v>0</v>
      </c>
    </row>
    <row r="45" spans="1:6" x14ac:dyDescent="0.25">
      <c r="A45" s="5" t="s">
        <v>26</v>
      </c>
      <c r="B45" s="6" t="s">
        <v>36</v>
      </c>
      <c r="C45" s="6" t="s">
        <v>29</v>
      </c>
      <c r="D45" s="7">
        <v>2</v>
      </c>
      <c r="E45" s="7">
        <v>0</v>
      </c>
      <c r="F45" s="8">
        <f>ROUND(D45*E45,2)</f>
        <v>0</v>
      </c>
    </row>
    <row r="46" spans="1:6" ht="120" x14ac:dyDescent="0.25">
      <c r="A46" s="5" t="s">
        <v>6</v>
      </c>
      <c r="B46" s="6" t="s">
        <v>142</v>
      </c>
      <c r="C46" s="6" t="s">
        <v>25</v>
      </c>
      <c r="D46" s="7">
        <v>1</v>
      </c>
      <c r="E46" s="7">
        <v>0</v>
      </c>
      <c r="F46" s="8">
        <f>ROUND(D46*E46,2)</f>
        <v>0</v>
      </c>
    </row>
    <row r="47" spans="1:6" ht="180" x14ac:dyDescent="0.25">
      <c r="A47" s="5" t="s">
        <v>8</v>
      </c>
      <c r="B47" s="6" t="s">
        <v>127</v>
      </c>
      <c r="C47" s="6"/>
      <c r="D47" s="7"/>
      <c r="E47" s="7"/>
      <c r="F47" s="7"/>
    </row>
    <row r="48" spans="1:6" x14ac:dyDescent="0.25">
      <c r="A48" s="5" t="s">
        <v>23</v>
      </c>
      <c r="B48" s="6" t="s">
        <v>125</v>
      </c>
      <c r="C48" s="6" t="s">
        <v>25</v>
      </c>
      <c r="D48" s="7">
        <v>3</v>
      </c>
      <c r="E48" s="7">
        <v>0</v>
      </c>
      <c r="F48" s="8">
        <f>ROUND(D48*E48,2)</f>
        <v>0</v>
      </c>
    </row>
    <row r="49" spans="1:6" x14ac:dyDescent="0.25">
      <c r="A49" s="5" t="s">
        <v>26</v>
      </c>
      <c r="B49" s="6" t="s">
        <v>36</v>
      </c>
      <c r="C49" s="6" t="s">
        <v>29</v>
      </c>
      <c r="D49" s="7">
        <v>13</v>
      </c>
      <c r="E49" s="7">
        <v>0</v>
      </c>
      <c r="F49" s="8">
        <f>ROUND(D49*E49,2)</f>
        <v>0</v>
      </c>
    </row>
    <row r="50" spans="1:6" ht="180" x14ac:dyDescent="0.25">
      <c r="A50" s="5" t="s">
        <v>11</v>
      </c>
      <c r="B50" s="6" t="s">
        <v>126</v>
      </c>
      <c r="C50" s="6"/>
      <c r="D50" s="7"/>
      <c r="E50" s="7"/>
      <c r="F50" s="7"/>
    </row>
    <row r="51" spans="1:6" x14ac:dyDescent="0.25">
      <c r="A51" s="5" t="s">
        <v>23</v>
      </c>
      <c r="B51" s="6" t="s">
        <v>125</v>
      </c>
      <c r="C51" s="6" t="s">
        <v>25</v>
      </c>
      <c r="D51" s="7">
        <v>1.5</v>
      </c>
      <c r="E51" s="7">
        <v>0</v>
      </c>
      <c r="F51" s="8">
        <f>ROUND(D51*E51,2)</f>
        <v>0</v>
      </c>
    </row>
    <row r="52" spans="1:6" x14ac:dyDescent="0.25">
      <c r="A52" s="5" t="s">
        <v>26</v>
      </c>
      <c r="B52" s="6" t="s">
        <v>36</v>
      </c>
      <c r="C52" s="6" t="s">
        <v>29</v>
      </c>
      <c r="D52" s="7">
        <v>13</v>
      </c>
      <c r="E52" s="7">
        <v>0</v>
      </c>
      <c r="F52" s="8">
        <f>ROUND(D52*E52,2)</f>
        <v>0</v>
      </c>
    </row>
    <row r="53" spans="1:6" ht="255" x14ac:dyDescent="0.25">
      <c r="A53" s="5" t="s">
        <v>13</v>
      </c>
      <c r="B53" s="6" t="s">
        <v>37</v>
      </c>
      <c r="C53" s="6" t="s">
        <v>25</v>
      </c>
      <c r="D53" s="7">
        <v>1</v>
      </c>
      <c r="E53" s="7">
        <v>0</v>
      </c>
      <c r="F53" s="8">
        <f>ROUND(D53*E53,2)</f>
        <v>0</v>
      </c>
    </row>
    <row r="54" spans="1:6" ht="195" x14ac:dyDescent="0.25">
      <c r="A54" s="5" t="s">
        <v>14</v>
      </c>
      <c r="B54" s="6" t="s">
        <v>138</v>
      </c>
      <c r="C54" s="6"/>
      <c r="D54" s="7"/>
      <c r="E54" s="7"/>
      <c r="F54" s="7"/>
    </row>
    <row r="55" spans="1:6" x14ac:dyDescent="0.25">
      <c r="A55" s="5" t="s">
        <v>23</v>
      </c>
      <c r="B55" s="6" t="s">
        <v>35</v>
      </c>
      <c r="C55" s="6" t="s">
        <v>25</v>
      </c>
      <c r="D55" s="7">
        <v>1</v>
      </c>
      <c r="E55" s="7">
        <v>0</v>
      </c>
      <c r="F55" s="8">
        <f>ROUND(D55*E55,2)</f>
        <v>0</v>
      </c>
    </row>
    <row r="56" spans="1:6" ht="285" x14ac:dyDescent="0.25">
      <c r="A56" s="5" t="s">
        <v>17</v>
      </c>
      <c r="B56" s="6" t="s">
        <v>139</v>
      </c>
      <c r="C56" s="6" t="s">
        <v>38</v>
      </c>
      <c r="D56" s="7">
        <v>8</v>
      </c>
      <c r="E56" s="7">
        <v>0</v>
      </c>
      <c r="F56" s="8">
        <f>ROUND(D56*E56,2)</f>
        <v>0</v>
      </c>
    </row>
    <row r="58" spans="1:6" x14ac:dyDescent="0.25">
      <c r="A58" s="3" t="s">
        <v>32</v>
      </c>
      <c r="B58" s="50" t="s">
        <v>133</v>
      </c>
      <c r="C58" s="51"/>
      <c r="D58" s="51"/>
      <c r="E58" s="51"/>
      <c r="F58" s="12">
        <f>SUM(F43:F56)</f>
        <v>0</v>
      </c>
    </row>
    <row r="60" spans="1:6" hidden="1" x14ac:dyDescent="0.25">
      <c r="B60" s="49"/>
      <c r="C60" s="49"/>
      <c r="D60" s="49"/>
      <c r="E60" s="49"/>
      <c r="F60" s="49"/>
    </row>
    <row r="62" spans="1:6" x14ac:dyDescent="0.25">
      <c r="A62" s="3" t="s">
        <v>39</v>
      </c>
      <c r="B62" s="50" t="s">
        <v>40</v>
      </c>
      <c r="C62" s="51"/>
      <c r="D62" s="51"/>
      <c r="E62" s="51"/>
      <c r="F62" s="4"/>
    </row>
    <row r="64" spans="1:6" ht="150" x14ac:dyDescent="0.25">
      <c r="A64" s="5" t="s">
        <v>3</v>
      </c>
      <c r="B64" s="6" t="s">
        <v>108</v>
      </c>
      <c r="C64" s="6" t="s">
        <v>41</v>
      </c>
      <c r="D64" s="7">
        <v>550</v>
      </c>
      <c r="E64" s="7">
        <v>0</v>
      </c>
      <c r="F64" s="8">
        <f>ROUND(D64*E64,2)</f>
        <v>0</v>
      </c>
    </row>
    <row r="66" spans="1:6" x14ac:dyDescent="0.25">
      <c r="A66" s="3" t="s">
        <v>39</v>
      </c>
      <c r="B66" s="50" t="s">
        <v>132</v>
      </c>
      <c r="C66" s="51"/>
      <c r="D66" s="51"/>
      <c r="E66" s="51"/>
      <c r="F66" s="12">
        <f>SUM(F64:F64)</f>
        <v>0</v>
      </c>
    </row>
    <row r="68" spans="1:6" hidden="1" x14ac:dyDescent="0.25">
      <c r="B68" s="49"/>
      <c r="C68" s="49"/>
      <c r="D68" s="49"/>
      <c r="E68" s="49"/>
      <c r="F68" s="49"/>
    </row>
    <row r="70" spans="1:6" hidden="1" x14ac:dyDescent="0.25">
      <c r="B70" s="49"/>
      <c r="C70" s="49"/>
      <c r="D70" s="49"/>
      <c r="E70" s="49"/>
      <c r="F70" s="49"/>
    </row>
    <row r="72" spans="1:6" hidden="1" x14ac:dyDescent="0.25">
      <c r="B72" s="49"/>
      <c r="C72" s="49"/>
      <c r="D72" s="49"/>
      <c r="E72" s="49"/>
      <c r="F72" s="49"/>
    </row>
    <row r="75" spans="1:6" x14ac:dyDescent="0.25">
      <c r="B75" s="50" t="s">
        <v>42</v>
      </c>
      <c r="C75" s="51"/>
      <c r="D75" s="51"/>
      <c r="E75" s="51"/>
    </row>
    <row r="77" spans="1:6" x14ac:dyDescent="0.25">
      <c r="A77" s="13" t="s">
        <v>1</v>
      </c>
      <c r="B77" s="50" t="s">
        <v>2</v>
      </c>
      <c r="C77" s="51"/>
      <c r="D77" s="51"/>
      <c r="E77" s="51"/>
      <c r="F77" s="12">
        <f>F20</f>
        <v>0</v>
      </c>
    </row>
    <row r="78" spans="1:6" x14ac:dyDescent="0.25">
      <c r="A78" s="13" t="s">
        <v>19</v>
      </c>
      <c r="B78" s="50" t="s">
        <v>20</v>
      </c>
      <c r="C78" s="51"/>
      <c r="D78" s="51"/>
      <c r="E78" s="51"/>
      <c r="F78" s="12">
        <f>F37</f>
        <v>0</v>
      </c>
    </row>
    <row r="79" spans="1:6" x14ac:dyDescent="0.25">
      <c r="A79" s="13" t="s">
        <v>32</v>
      </c>
      <c r="B79" s="50" t="s">
        <v>33</v>
      </c>
      <c r="C79" s="51"/>
      <c r="D79" s="51"/>
      <c r="E79" s="51"/>
      <c r="F79" s="12">
        <f>F58</f>
        <v>0</v>
      </c>
    </row>
    <row r="80" spans="1:6" x14ac:dyDescent="0.25">
      <c r="A80" s="13" t="s">
        <v>39</v>
      </c>
      <c r="B80" s="50" t="s">
        <v>40</v>
      </c>
      <c r="C80" s="51"/>
      <c r="D80" s="51"/>
      <c r="E80" s="51"/>
      <c r="F80" s="12">
        <f>F66</f>
        <v>0</v>
      </c>
    </row>
    <row r="82" spans="2:6" x14ac:dyDescent="0.25">
      <c r="B82" s="50" t="s">
        <v>130</v>
      </c>
      <c r="C82" s="51"/>
      <c r="D82" s="51"/>
      <c r="E82" s="51"/>
      <c r="F82" s="12">
        <f>SUM(F77:F80)</f>
        <v>0</v>
      </c>
    </row>
    <row r="85" spans="2:6" hidden="1" x14ac:dyDescent="0.25">
      <c r="B85" s="49"/>
      <c r="C85" s="49"/>
      <c r="D85" s="49"/>
      <c r="E85" s="49"/>
      <c r="F85" s="49"/>
    </row>
    <row r="87" spans="2:6" hidden="1" x14ac:dyDescent="0.25">
      <c r="B87" s="49"/>
      <c r="C87" s="49"/>
      <c r="D87" s="49"/>
      <c r="E87" s="49"/>
      <c r="F87" s="49"/>
    </row>
    <row r="90" spans="2:6" x14ac:dyDescent="0.25">
      <c r="B90" s="50" t="s">
        <v>43</v>
      </c>
      <c r="C90" s="51"/>
      <c r="D90" s="51"/>
      <c r="E90" s="51"/>
    </row>
    <row r="92" spans="2:6" x14ac:dyDescent="0.25">
      <c r="B92" s="50" t="s">
        <v>44</v>
      </c>
      <c r="C92" s="51"/>
      <c r="D92" s="51"/>
      <c r="E92" s="51"/>
      <c r="F92" s="12">
        <f>F82</f>
        <v>0</v>
      </c>
    </row>
    <row r="93" spans="2:6" x14ac:dyDescent="0.25">
      <c r="B93" s="50" t="s">
        <v>45</v>
      </c>
      <c r="C93" s="51"/>
      <c r="D93" s="51"/>
      <c r="E93" s="51"/>
      <c r="F93" s="12">
        <f>ROUND(F92*25/100,2)</f>
        <v>0</v>
      </c>
    </row>
    <row r="94" spans="2:6" x14ac:dyDescent="0.25">
      <c r="B94" s="50" t="s">
        <v>129</v>
      </c>
      <c r="C94" s="51"/>
      <c r="D94" s="51"/>
      <c r="E94" s="51"/>
      <c r="F94" s="12">
        <f>SUM(F92:F93)</f>
        <v>0</v>
      </c>
    </row>
    <row r="97" spans="2:6" hidden="1" x14ac:dyDescent="0.25">
      <c r="B97" s="49"/>
      <c r="C97" s="49"/>
      <c r="D97" s="49"/>
      <c r="E97" s="49"/>
      <c r="F97" s="49"/>
    </row>
  </sheetData>
  <sheetProtection algorithmName="SHA-512" hashValue="wBJx4t1s7soTxIEuvbZ88/HD67n1987uOgTDpAucn30EdRUSfvuNgf4XVYMDHUfKFwYmYM1N/v6olpL17kIHSQ==" saltValue="864UPyV6du/6yBJttxQefQ==" spinCount="100000" sheet="1" objects="1" scenarios="1"/>
  <protectedRanges>
    <protectedRange sqref="E64" name="Raspon4"/>
    <protectedRange sqref="E43:E56" name="Raspon3"/>
    <protectedRange sqref="E26:E35" name="Raspon2"/>
    <protectedRange sqref="E11:E18" name="Raspon1"/>
  </protectedRanges>
  <mergeCells count="32">
    <mergeCell ref="B94:E94"/>
    <mergeCell ref="B97:F97"/>
    <mergeCell ref="B82:E82"/>
    <mergeCell ref="B85:F85"/>
    <mergeCell ref="B87:F87"/>
    <mergeCell ref="B90:E90"/>
    <mergeCell ref="B92:E92"/>
    <mergeCell ref="B93:E93"/>
    <mergeCell ref="B80:E80"/>
    <mergeCell ref="B58:E58"/>
    <mergeCell ref="B60:F60"/>
    <mergeCell ref="B62:E62"/>
    <mergeCell ref="B66:E66"/>
    <mergeCell ref="B68:F68"/>
    <mergeCell ref="B70:F70"/>
    <mergeCell ref="B72:F72"/>
    <mergeCell ref="B75:E75"/>
    <mergeCell ref="B77:E77"/>
    <mergeCell ref="B79:E79"/>
    <mergeCell ref="B78:E78"/>
    <mergeCell ref="B41:E41"/>
    <mergeCell ref="B1:F1"/>
    <mergeCell ref="B2:F2"/>
    <mergeCell ref="B3:F3"/>
    <mergeCell ref="B5:F5"/>
    <mergeCell ref="B7:F7"/>
    <mergeCell ref="B9:E9"/>
    <mergeCell ref="B20:E20"/>
    <mergeCell ref="B22:F22"/>
    <mergeCell ref="B24:E24"/>
    <mergeCell ref="B37:E37"/>
    <mergeCell ref="B39:F39"/>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72A30-01F4-4C32-AFC1-664902B3FC63}">
  <dimension ref="A1:F104"/>
  <sheetViews>
    <sheetView topLeftCell="A56" zoomScaleNormal="100" workbookViewId="0">
      <selection activeCell="F83" sqref="F83"/>
    </sheetView>
  </sheetViews>
  <sheetFormatPr defaultRowHeight="15" x14ac:dyDescent="0.25"/>
  <cols>
    <col min="1" max="1" width="5.7109375" style="1" customWidth="1"/>
    <col min="2" max="2" width="40.7109375" style="22" customWidth="1"/>
    <col min="3" max="3" width="5.7109375" style="22" customWidth="1"/>
    <col min="4" max="6" width="11.7109375" style="2" customWidth="1"/>
  </cols>
  <sheetData>
    <row r="1" spans="1:6" ht="15" customHeight="1" x14ac:dyDescent="0.25">
      <c r="B1" s="49" t="s">
        <v>0</v>
      </c>
      <c r="C1" s="49"/>
      <c r="D1" s="49"/>
      <c r="E1" s="49"/>
      <c r="F1" s="49"/>
    </row>
    <row r="2" spans="1:6" ht="15" customHeight="1" x14ac:dyDescent="0.25">
      <c r="B2" s="49" t="s">
        <v>152</v>
      </c>
      <c r="C2" s="49"/>
      <c r="D2" s="49"/>
      <c r="E2" s="49"/>
      <c r="F2" s="49"/>
    </row>
    <row r="3" spans="1:6" ht="15" customHeight="1" x14ac:dyDescent="0.25">
      <c r="B3" s="49" t="s">
        <v>151</v>
      </c>
      <c r="C3" s="49"/>
      <c r="D3" s="49"/>
      <c r="E3" s="49"/>
      <c r="F3" s="49"/>
    </row>
    <row r="5" spans="1:6" hidden="1" x14ac:dyDescent="0.25">
      <c r="B5" s="49"/>
      <c r="C5" s="49"/>
      <c r="D5" s="49"/>
      <c r="E5" s="49"/>
      <c r="F5" s="49"/>
    </row>
    <row r="6" spans="1:6" ht="30" x14ac:dyDescent="0.25">
      <c r="A6" s="20" t="s">
        <v>102</v>
      </c>
      <c r="B6" s="20" t="s">
        <v>103</v>
      </c>
      <c r="C6" s="21" t="s">
        <v>104</v>
      </c>
      <c r="D6" s="20" t="s">
        <v>105</v>
      </c>
      <c r="E6" s="20" t="s">
        <v>106</v>
      </c>
      <c r="F6" s="20" t="s">
        <v>107</v>
      </c>
    </row>
    <row r="7" spans="1:6" hidden="1" x14ac:dyDescent="0.25">
      <c r="B7" s="49"/>
      <c r="C7" s="49"/>
      <c r="D7" s="49"/>
      <c r="E7" s="49"/>
      <c r="F7" s="49"/>
    </row>
    <row r="9" spans="1:6" x14ac:dyDescent="0.25">
      <c r="A9" s="3" t="s">
        <v>1</v>
      </c>
      <c r="B9" s="50" t="s">
        <v>2</v>
      </c>
      <c r="C9" s="51"/>
      <c r="D9" s="51"/>
      <c r="E9" s="51"/>
      <c r="F9" s="4"/>
    </row>
    <row r="11" spans="1:6" ht="120" x14ac:dyDescent="0.25">
      <c r="A11" s="5" t="s">
        <v>3</v>
      </c>
      <c r="B11" s="6" t="s">
        <v>4</v>
      </c>
      <c r="C11" s="6" t="s">
        <v>5</v>
      </c>
      <c r="D11" s="7">
        <v>1</v>
      </c>
      <c r="E11" s="7">
        <v>0</v>
      </c>
      <c r="F11" s="8">
        <f t="shared" ref="F11:F16" si="0">ROUND(D11*E11,2)</f>
        <v>0</v>
      </c>
    </row>
    <row r="12" spans="1:6" ht="270" x14ac:dyDescent="0.25">
      <c r="A12" s="5" t="s">
        <v>6</v>
      </c>
      <c r="B12" s="6" t="s">
        <v>7</v>
      </c>
      <c r="C12" s="6" t="s">
        <v>5</v>
      </c>
      <c r="D12" s="7">
        <v>1</v>
      </c>
      <c r="E12" s="7">
        <v>0</v>
      </c>
      <c r="F12" s="8">
        <f t="shared" si="0"/>
        <v>0</v>
      </c>
    </row>
    <row r="13" spans="1:6" ht="180" x14ac:dyDescent="0.25">
      <c r="A13" s="5" t="s">
        <v>8</v>
      </c>
      <c r="B13" s="6" t="s">
        <v>9</v>
      </c>
      <c r="C13" s="6" t="s">
        <v>10</v>
      </c>
      <c r="D13" s="7">
        <v>45</v>
      </c>
      <c r="E13" s="7">
        <v>0</v>
      </c>
      <c r="F13" s="8">
        <f t="shared" si="0"/>
        <v>0</v>
      </c>
    </row>
    <row r="14" spans="1:6" ht="210" x14ac:dyDescent="0.25">
      <c r="A14" s="5" t="s">
        <v>11</v>
      </c>
      <c r="B14" s="6" t="s">
        <v>12</v>
      </c>
      <c r="C14" s="6" t="s">
        <v>5</v>
      </c>
      <c r="D14" s="7">
        <v>1</v>
      </c>
      <c r="E14" s="7">
        <v>0</v>
      </c>
      <c r="F14" s="8">
        <f t="shared" si="0"/>
        <v>0</v>
      </c>
    </row>
    <row r="15" spans="1:6" ht="330" x14ac:dyDescent="0.25">
      <c r="A15" s="5" t="s">
        <v>13</v>
      </c>
      <c r="B15" s="6" t="s">
        <v>112</v>
      </c>
      <c r="C15" s="6" t="s">
        <v>10</v>
      </c>
      <c r="D15" s="7">
        <v>6</v>
      </c>
      <c r="E15" s="7">
        <v>0</v>
      </c>
      <c r="F15" s="8">
        <f t="shared" si="0"/>
        <v>0</v>
      </c>
    </row>
    <row r="16" spans="1:6" ht="345" x14ac:dyDescent="0.25">
      <c r="A16" s="5" t="s">
        <v>14</v>
      </c>
      <c r="B16" s="6" t="s">
        <v>15</v>
      </c>
      <c r="C16" s="6" t="s">
        <v>10</v>
      </c>
      <c r="D16" s="7">
        <v>10</v>
      </c>
      <c r="E16" s="7">
        <v>0</v>
      </c>
      <c r="F16" s="8">
        <f t="shared" si="0"/>
        <v>0</v>
      </c>
    </row>
    <row r="17" spans="1:6" ht="105" x14ac:dyDescent="0.25">
      <c r="A17" s="9" t="s">
        <v>16</v>
      </c>
      <c r="B17" s="10" t="s">
        <v>122</v>
      </c>
      <c r="C17" s="10"/>
      <c r="D17" s="11"/>
      <c r="E17" s="11"/>
      <c r="F17" s="11"/>
    </row>
    <row r="18" spans="1:6" ht="105" x14ac:dyDescent="0.25">
      <c r="A18" s="5" t="s">
        <v>17</v>
      </c>
      <c r="B18" s="6" t="s">
        <v>121</v>
      </c>
      <c r="C18" s="6" t="s">
        <v>18</v>
      </c>
      <c r="D18" s="7">
        <v>3</v>
      </c>
      <c r="E18" s="7">
        <v>0</v>
      </c>
      <c r="F18" s="8">
        <f>ROUND(D18*E18,2)</f>
        <v>0</v>
      </c>
    </row>
    <row r="20" spans="1:6" x14ac:dyDescent="0.25">
      <c r="A20" s="3" t="s">
        <v>1</v>
      </c>
      <c r="B20" s="50" t="s">
        <v>136</v>
      </c>
      <c r="C20" s="51"/>
      <c r="D20" s="51"/>
      <c r="E20" s="51"/>
      <c r="F20" s="12">
        <f>SUM(F11:F18)</f>
        <v>0</v>
      </c>
    </row>
    <row r="22" spans="1:6" hidden="1" x14ac:dyDescent="0.25">
      <c r="B22" s="49"/>
      <c r="C22" s="49"/>
      <c r="D22" s="49"/>
      <c r="E22" s="49"/>
      <c r="F22" s="49"/>
    </row>
    <row r="24" spans="1:6" x14ac:dyDescent="0.25">
      <c r="A24" s="3" t="s">
        <v>19</v>
      </c>
      <c r="B24" s="50" t="s">
        <v>20</v>
      </c>
      <c r="C24" s="51"/>
      <c r="D24" s="51"/>
      <c r="E24" s="51"/>
      <c r="F24" s="4"/>
    </row>
    <row r="26" spans="1:6" ht="255" x14ac:dyDescent="0.25">
      <c r="A26" s="5" t="s">
        <v>3</v>
      </c>
      <c r="B26" s="6" t="s">
        <v>21</v>
      </c>
      <c r="C26" s="6"/>
      <c r="D26" s="7"/>
      <c r="E26" s="7"/>
      <c r="F26" s="7"/>
    </row>
    <row r="27" spans="1:6" ht="225" x14ac:dyDescent="0.25">
      <c r="A27" s="9" t="s">
        <v>16</v>
      </c>
      <c r="B27" s="10" t="s">
        <v>22</v>
      </c>
      <c r="C27" s="10"/>
      <c r="D27" s="11"/>
      <c r="E27" s="11"/>
      <c r="F27" s="11"/>
    </row>
    <row r="28" spans="1:6" x14ac:dyDescent="0.25">
      <c r="A28" s="5" t="s">
        <v>23</v>
      </c>
      <c r="B28" s="6" t="s">
        <v>24</v>
      </c>
      <c r="C28" s="6" t="s">
        <v>25</v>
      </c>
      <c r="D28" s="7">
        <v>21.5</v>
      </c>
      <c r="E28" s="7">
        <v>0</v>
      </c>
      <c r="F28" s="8">
        <f t="shared" ref="F28:F35" si="1">ROUND(D28*E28,2)</f>
        <v>0</v>
      </c>
    </row>
    <row r="29" spans="1:6" x14ac:dyDescent="0.25">
      <c r="A29" s="5" t="s">
        <v>26</v>
      </c>
      <c r="B29" s="6" t="s">
        <v>27</v>
      </c>
      <c r="C29" s="6" t="s">
        <v>25</v>
      </c>
      <c r="D29" s="7">
        <v>9.5</v>
      </c>
      <c r="E29" s="7">
        <v>0</v>
      </c>
      <c r="F29" s="8">
        <f t="shared" si="1"/>
        <v>0</v>
      </c>
    </row>
    <row r="30" spans="1:6" ht="285" x14ac:dyDescent="0.25">
      <c r="A30" s="5" t="s">
        <v>6</v>
      </c>
      <c r="B30" s="6" t="s">
        <v>28</v>
      </c>
      <c r="C30" s="6" t="s">
        <v>29</v>
      </c>
      <c r="D30" s="7">
        <v>20</v>
      </c>
      <c r="E30" s="7">
        <v>0</v>
      </c>
      <c r="F30" s="8">
        <f t="shared" si="1"/>
        <v>0</v>
      </c>
    </row>
    <row r="31" spans="1:6" ht="270" x14ac:dyDescent="0.25">
      <c r="A31" s="5" t="s">
        <v>8</v>
      </c>
      <c r="B31" s="6" t="s">
        <v>30</v>
      </c>
      <c r="C31" s="6" t="s">
        <v>25</v>
      </c>
      <c r="D31" s="7">
        <v>3</v>
      </c>
      <c r="E31" s="7">
        <v>0</v>
      </c>
      <c r="F31" s="8">
        <f t="shared" si="1"/>
        <v>0</v>
      </c>
    </row>
    <row r="32" spans="1:6" ht="210" x14ac:dyDescent="0.25">
      <c r="A32" s="5" t="s">
        <v>11</v>
      </c>
      <c r="B32" s="6" t="s">
        <v>31</v>
      </c>
      <c r="C32" s="6" t="s">
        <v>25</v>
      </c>
      <c r="D32" s="7">
        <v>16</v>
      </c>
      <c r="E32" s="7">
        <v>0</v>
      </c>
      <c r="F32" s="8">
        <f t="shared" si="1"/>
        <v>0</v>
      </c>
    </row>
    <row r="33" spans="1:6" ht="240" x14ac:dyDescent="0.25">
      <c r="A33" s="5" t="s">
        <v>13</v>
      </c>
      <c r="B33" s="6" t="s">
        <v>120</v>
      </c>
      <c r="C33" s="6" t="s">
        <v>25</v>
      </c>
      <c r="D33" s="7">
        <v>3</v>
      </c>
      <c r="E33" s="7">
        <v>0</v>
      </c>
      <c r="F33" s="8">
        <f t="shared" si="1"/>
        <v>0</v>
      </c>
    </row>
    <row r="34" spans="1:6" ht="270" x14ac:dyDescent="0.25">
      <c r="A34" s="5" t="s">
        <v>14</v>
      </c>
      <c r="B34" s="6" t="s">
        <v>140</v>
      </c>
      <c r="C34" s="6" t="s">
        <v>29</v>
      </c>
      <c r="D34" s="7">
        <v>15</v>
      </c>
      <c r="E34" s="7">
        <v>0</v>
      </c>
      <c r="F34" s="8">
        <f t="shared" si="1"/>
        <v>0</v>
      </c>
    </row>
    <row r="35" spans="1:6" ht="75" x14ac:dyDescent="0.25">
      <c r="A35" s="5" t="s">
        <v>17</v>
      </c>
      <c r="B35" s="6" t="s">
        <v>119</v>
      </c>
      <c r="C35" s="6" t="s">
        <v>29</v>
      </c>
      <c r="D35" s="7">
        <v>35</v>
      </c>
      <c r="E35" s="7">
        <v>0</v>
      </c>
      <c r="F35" s="8">
        <f t="shared" si="1"/>
        <v>0</v>
      </c>
    </row>
    <row r="37" spans="1:6" x14ac:dyDescent="0.25">
      <c r="A37" s="3" t="s">
        <v>19</v>
      </c>
      <c r="B37" s="50" t="s">
        <v>134</v>
      </c>
      <c r="C37" s="51"/>
      <c r="D37" s="51"/>
      <c r="E37" s="51"/>
      <c r="F37" s="12">
        <f>SUM(F26:F35)</f>
        <v>0</v>
      </c>
    </row>
    <row r="39" spans="1:6" hidden="1" x14ac:dyDescent="0.25">
      <c r="B39" s="49"/>
      <c r="C39" s="49"/>
      <c r="D39" s="49"/>
      <c r="E39" s="49"/>
      <c r="F39" s="49"/>
    </row>
    <row r="41" spans="1:6" x14ac:dyDescent="0.25">
      <c r="A41" s="3" t="s">
        <v>32</v>
      </c>
      <c r="B41" s="50" t="s">
        <v>33</v>
      </c>
      <c r="C41" s="51"/>
      <c r="D41" s="51"/>
      <c r="E41" s="51"/>
      <c r="F41" s="4"/>
    </row>
    <row r="43" spans="1:6" ht="180" x14ac:dyDescent="0.25">
      <c r="A43" s="5" t="s">
        <v>3</v>
      </c>
      <c r="B43" s="6" t="s">
        <v>34</v>
      </c>
      <c r="C43" s="6"/>
      <c r="D43" s="7"/>
      <c r="E43" s="7"/>
      <c r="F43" s="7"/>
    </row>
    <row r="44" spans="1:6" x14ac:dyDescent="0.25">
      <c r="A44" s="5" t="s">
        <v>23</v>
      </c>
      <c r="B44" s="6" t="s">
        <v>35</v>
      </c>
      <c r="C44" s="6" t="s">
        <v>25</v>
      </c>
      <c r="D44" s="7">
        <v>2</v>
      </c>
      <c r="E44" s="7">
        <v>0</v>
      </c>
      <c r="F44" s="8">
        <f>ROUND(D44*E44,2)</f>
        <v>0</v>
      </c>
    </row>
    <row r="45" spans="1:6" x14ac:dyDescent="0.25">
      <c r="A45" s="5" t="s">
        <v>26</v>
      </c>
      <c r="B45" s="6" t="s">
        <v>36</v>
      </c>
      <c r="C45" s="6" t="s">
        <v>29</v>
      </c>
      <c r="D45" s="7">
        <v>2</v>
      </c>
      <c r="E45" s="7">
        <v>0</v>
      </c>
      <c r="F45" s="8">
        <f>ROUND(D45*E45,2)</f>
        <v>0</v>
      </c>
    </row>
    <row r="46" spans="1:6" ht="255" x14ac:dyDescent="0.25">
      <c r="A46" s="5" t="s">
        <v>6</v>
      </c>
      <c r="B46" s="6" t="s">
        <v>37</v>
      </c>
      <c r="C46" s="6" t="s">
        <v>25</v>
      </c>
      <c r="D46" s="7">
        <v>1</v>
      </c>
      <c r="E46" s="7">
        <v>0</v>
      </c>
      <c r="F46" s="8">
        <f>ROUND(D46*E46,2)</f>
        <v>0</v>
      </c>
    </row>
    <row r="47" spans="1:6" ht="285" x14ac:dyDescent="0.25">
      <c r="A47" s="5" t="s">
        <v>8</v>
      </c>
      <c r="B47" s="6" t="s">
        <v>109</v>
      </c>
      <c r="C47" s="6" t="s">
        <v>38</v>
      </c>
      <c r="D47" s="7">
        <v>10</v>
      </c>
      <c r="E47" s="7">
        <v>0</v>
      </c>
      <c r="F47" s="8">
        <f>ROUND(D47*E47,2)</f>
        <v>0</v>
      </c>
    </row>
    <row r="48" spans="1:6" ht="285" x14ac:dyDescent="0.25">
      <c r="A48" s="5" t="s">
        <v>11</v>
      </c>
      <c r="B48" s="6" t="s">
        <v>139</v>
      </c>
      <c r="C48" s="6" t="s">
        <v>38</v>
      </c>
      <c r="D48" s="7">
        <v>10</v>
      </c>
      <c r="E48" s="7">
        <v>0</v>
      </c>
      <c r="F48" s="8">
        <f>ROUND(D48*E48,2)</f>
        <v>0</v>
      </c>
    </row>
    <row r="50" spans="1:6" x14ac:dyDescent="0.25">
      <c r="A50" s="3" t="s">
        <v>32</v>
      </c>
      <c r="B50" s="50" t="s">
        <v>133</v>
      </c>
      <c r="C50" s="51"/>
      <c r="D50" s="51"/>
      <c r="E50" s="51"/>
      <c r="F50" s="12">
        <f>SUM(F43:F48)</f>
        <v>0</v>
      </c>
    </row>
    <row r="52" spans="1:6" hidden="1" x14ac:dyDescent="0.25">
      <c r="B52" s="49"/>
      <c r="C52" s="49"/>
      <c r="D52" s="49"/>
      <c r="E52" s="49"/>
      <c r="F52" s="49"/>
    </row>
    <row r="54" spans="1:6" x14ac:dyDescent="0.25">
      <c r="A54" s="3" t="s">
        <v>39</v>
      </c>
      <c r="B54" s="50" t="s">
        <v>40</v>
      </c>
      <c r="C54" s="51"/>
      <c r="D54" s="51"/>
      <c r="E54" s="51"/>
      <c r="F54" s="4"/>
    </row>
    <row r="56" spans="1:6" ht="150" x14ac:dyDescent="0.25">
      <c r="A56" s="5" t="s">
        <v>3</v>
      </c>
      <c r="B56" s="6" t="s">
        <v>108</v>
      </c>
      <c r="C56" s="6" t="s">
        <v>41</v>
      </c>
      <c r="D56" s="7">
        <v>200</v>
      </c>
      <c r="E56" s="7">
        <v>0</v>
      </c>
      <c r="F56" s="8">
        <f>ROUND(D56*E56,2)</f>
        <v>0</v>
      </c>
    </row>
    <row r="58" spans="1:6" x14ac:dyDescent="0.25">
      <c r="A58" s="3" t="s">
        <v>39</v>
      </c>
      <c r="B58" s="50" t="s">
        <v>132</v>
      </c>
      <c r="C58" s="51"/>
      <c r="D58" s="51"/>
      <c r="E58" s="51"/>
      <c r="F58" s="12">
        <f>SUM(F56:F56)</f>
        <v>0</v>
      </c>
    </row>
    <row r="60" spans="1:6" hidden="1" x14ac:dyDescent="0.25">
      <c r="B60" s="49"/>
      <c r="C60" s="49"/>
      <c r="D60" s="49"/>
      <c r="E60" s="49"/>
      <c r="F60" s="49"/>
    </row>
    <row r="62" spans="1:6" x14ac:dyDescent="0.25">
      <c r="A62" s="3" t="s">
        <v>118</v>
      </c>
      <c r="B62" s="50" t="s">
        <v>123</v>
      </c>
      <c r="C62" s="51"/>
      <c r="D62" s="51"/>
      <c r="E62" s="51"/>
      <c r="F62" s="4"/>
    </row>
    <row r="64" spans="1:6" ht="60" x14ac:dyDescent="0.25">
      <c r="A64" s="5" t="s">
        <v>3</v>
      </c>
      <c r="B64" s="6" t="s">
        <v>137</v>
      </c>
      <c r="C64" s="6" t="s">
        <v>10</v>
      </c>
      <c r="D64" s="7">
        <v>10</v>
      </c>
      <c r="E64" s="7">
        <v>0</v>
      </c>
      <c r="F64" s="8">
        <f>ROUND(D64*E64,2)</f>
        <v>0</v>
      </c>
    </row>
    <row r="66" spans="1:6" x14ac:dyDescent="0.25">
      <c r="A66" s="3" t="s">
        <v>118</v>
      </c>
      <c r="B66" s="50" t="s">
        <v>131</v>
      </c>
      <c r="C66" s="51"/>
      <c r="D66" s="51"/>
      <c r="E66" s="51"/>
      <c r="F66" s="12">
        <f>SUM(F64:F64)</f>
        <v>0</v>
      </c>
    </row>
    <row r="68" spans="1:6" hidden="1" x14ac:dyDescent="0.25">
      <c r="B68" s="49"/>
      <c r="C68" s="49"/>
      <c r="D68" s="49"/>
      <c r="E68" s="49"/>
      <c r="F68" s="49"/>
    </row>
    <row r="70" spans="1:6" hidden="1" x14ac:dyDescent="0.25">
      <c r="B70" s="49"/>
      <c r="C70" s="49"/>
      <c r="D70" s="49"/>
      <c r="E70" s="49"/>
      <c r="F70" s="49"/>
    </row>
    <row r="72" spans="1:6" hidden="1" x14ac:dyDescent="0.25">
      <c r="B72" s="49"/>
      <c r="C72" s="49"/>
      <c r="D72" s="49"/>
      <c r="E72" s="49"/>
      <c r="F72" s="49"/>
    </row>
    <row r="75" spans="1:6" x14ac:dyDescent="0.25">
      <c r="B75" s="50" t="s">
        <v>42</v>
      </c>
      <c r="C75" s="51"/>
      <c r="D75" s="51"/>
      <c r="E75" s="51"/>
    </row>
    <row r="77" spans="1:6" x14ac:dyDescent="0.25">
      <c r="A77" s="13" t="s">
        <v>1</v>
      </c>
      <c r="B77" s="50" t="s">
        <v>2</v>
      </c>
      <c r="C77" s="51"/>
      <c r="D77" s="51"/>
      <c r="E77" s="51"/>
      <c r="F77" s="12">
        <f>F20</f>
        <v>0</v>
      </c>
    </row>
    <row r="78" spans="1:6" x14ac:dyDescent="0.25">
      <c r="A78" s="13" t="s">
        <v>19</v>
      </c>
      <c r="B78" s="50" t="s">
        <v>20</v>
      </c>
      <c r="C78" s="51"/>
      <c r="D78" s="51"/>
      <c r="E78" s="51"/>
      <c r="F78" s="12">
        <f>F37</f>
        <v>0</v>
      </c>
    </row>
    <row r="79" spans="1:6" x14ac:dyDescent="0.25">
      <c r="A79" s="13" t="s">
        <v>32</v>
      </c>
      <c r="B79" s="50" t="s">
        <v>33</v>
      </c>
      <c r="C79" s="51"/>
      <c r="D79" s="51"/>
      <c r="E79" s="51"/>
      <c r="F79" s="12">
        <f>F50</f>
        <v>0</v>
      </c>
    </row>
    <row r="80" spans="1:6" x14ac:dyDescent="0.25">
      <c r="A80" s="13" t="s">
        <v>39</v>
      </c>
      <c r="B80" s="50" t="s">
        <v>40</v>
      </c>
      <c r="C80" s="51"/>
      <c r="D80" s="51"/>
      <c r="E80" s="51"/>
      <c r="F80" s="12">
        <f>F58</f>
        <v>0</v>
      </c>
    </row>
    <row r="81" spans="1:6" x14ac:dyDescent="0.25">
      <c r="A81" s="13" t="s">
        <v>118</v>
      </c>
      <c r="B81" s="50" t="s">
        <v>123</v>
      </c>
      <c r="C81" s="51"/>
      <c r="D81" s="51"/>
      <c r="E81" s="51"/>
      <c r="F81" s="12">
        <f>F66</f>
        <v>0</v>
      </c>
    </row>
    <row r="83" spans="1:6" x14ac:dyDescent="0.25">
      <c r="B83" s="50" t="s">
        <v>130</v>
      </c>
      <c r="C83" s="51"/>
      <c r="D83" s="51"/>
      <c r="E83" s="51"/>
      <c r="F83" s="12">
        <f>SUM(F77:F81)</f>
        <v>0</v>
      </c>
    </row>
    <row r="86" spans="1:6" hidden="1" x14ac:dyDescent="0.25">
      <c r="B86" s="49"/>
      <c r="C86" s="49"/>
      <c r="D86" s="49"/>
      <c r="E86" s="49"/>
      <c r="F86" s="49"/>
    </row>
    <row r="88" spans="1:6" hidden="1" x14ac:dyDescent="0.25">
      <c r="B88" s="49"/>
      <c r="C88" s="49"/>
      <c r="D88" s="49"/>
      <c r="E88" s="49"/>
      <c r="F88" s="49"/>
    </row>
    <row r="90" spans="1:6" hidden="1" x14ac:dyDescent="0.25">
      <c r="B90" s="49"/>
      <c r="C90" s="49"/>
      <c r="D90" s="49"/>
      <c r="E90" s="49"/>
      <c r="F90" s="49"/>
    </row>
    <row r="93" spans="1:6" x14ac:dyDescent="0.25">
      <c r="B93" s="50" t="s">
        <v>43</v>
      </c>
      <c r="C93" s="51"/>
      <c r="D93" s="51"/>
      <c r="E93" s="51"/>
    </row>
    <row r="95" spans="1:6" x14ac:dyDescent="0.25">
      <c r="B95" s="50" t="s">
        <v>44</v>
      </c>
      <c r="C95" s="51"/>
      <c r="D95" s="51"/>
      <c r="E95" s="51"/>
      <c r="F95" s="12">
        <f>F83</f>
        <v>0</v>
      </c>
    </row>
    <row r="96" spans="1:6" x14ac:dyDescent="0.25">
      <c r="B96" s="50" t="s">
        <v>45</v>
      </c>
      <c r="C96" s="51"/>
      <c r="D96" s="51"/>
      <c r="E96" s="51"/>
      <c r="F96" s="12">
        <f>ROUND(F95*25/100,2)</f>
        <v>0</v>
      </c>
    </row>
    <row r="97" spans="2:6" x14ac:dyDescent="0.25">
      <c r="B97" s="50" t="s">
        <v>129</v>
      </c>
      <c r="C97" s="51"/>
      <c r="D97" s="51"/>
      <c r="E97" s="51"/>
      <c r="F97" s="12">
        <f>SUM(F95:F96)</f>
        <v>0</v>
      </c>
    </row>
    <row r="100" spans="2:6" hidden="1" x14ac:dyDescent="0.25">
      <c r="B100" s="49"/>
      <c r="C100" s="49"/>
      <c r="D100" s="49"/>
      <c r="E100" s="49"/>
      <c r="F100" s="49"/>
    </row>
    <row r="102" spans="2:6" hidden="1" x14ac:dyDescent="0.25">
      <c r="B102" s="49"/>
      <c r="C102" s="49"/>
      <c r="D102" s="49"/>
      <c r="E102" s="49"/>
      <c r="F102" s="49"/>
    </row>
    <row r="104" spans="2:6" hidden="1" x14ac:dyDescent="0.25">
      <c r="B104" s="49"/>
      <c r="C104" s="49"/>
      <c r="D104" s="49"/>
      <c r="E104" s="49"/>
      <c r="F104" s="49"/>
    </row>
  </sheetData>
  <sheetProtection algorithmName="SHA-512" hashValue="RmiN2zEwjTNHOf8C8ZfdRPdOjoeKiRK1YnfE2dYY8yqB5DwsJIlBiFkWCgzCe6ngV03jk0I2Jt+szDyfRq6Klg==" saltValue="ZwOJSX8snqJmtyk5fyWqiw==" spinCount="100000" sheet="1" objects="1" scenarios="1"/>
  <protectedRanges>
    <protectedRange sqref="E64" name="Raspon5"/>
    <protectedRange sqref="E56" name="Raspon4"/>
    <protectedRange sqref="E43:E48" name="Raspon3"/>
    <protectedRange sqref="E27:E35" name="Raspon2"/>
    <protectedRange sqref="E11:E18" name="Raspon1"/>
  </protectedRanges>
  <mergeCells count="39">
    <mergeCell ref="B100:F100"/>
    <mergeCell ref="B102:F102"/>
    <mergeCell ref="B104:F104"/>
    <mergeCell ref="B88:F88"/>
    <mergeCell ref="B90:F90"/>
    <mergeCell ref="B93:E93"/>
    <mergeCell ref="B95:E95"/>
    <mergeCell ref="B96:E96"/>
    <mergeCell ref="B97:E97"/>
    <mergeCell ref="B86:F86"/>
    <mergeCell ref="B66:E66"/>
    <mergeCell ref="B68:F68"/>
    <mergeCell ref="B70:F70"/>
    <mergeCell ref="B72:F72"/>
    <mergeCell ref="B75:E75"/>
    <mergeCell ref="B77:E77"/>
    <mergeCell ref="B78:E78"/>
    <mergeCell ref="B79:E79"/>
    <mergeCell ref="B80:E80"/>
    <mergeCell ref="B81:E81"/>
    <mergeCell ref="B83:E83"/>
    <mergeCell ref="B62:E62"/>
    <mergeCell ref="B20:E20"/>
    <mergeCell ref="B22:F22"/>
    <mergeCell ref="B24:E24"/>
    <mergeCell ref="B37:E37"/>
    <mergeCell ref="B39:F39"/>
    <mergeCell ref="B41:E41"/>
    <mergeCell ref="B50:E50"/>
    <mergeCell ref="B52:F52"/>
    <mergeCell ref="B54:E54"/>
    <mergeCell ref="B58:E58"/>
    <mergeCell ref="B60:F60"/>
    <mergeCell ref="B9:E9"/>
    <mergeCell ref="B1:F1"/>
    <mergeCell ref="B2:F2"/>
    <mergeCell ref="B3:F3"/>
    <mergeCell ref="B5:F5"/>
    <mergeCell ref="B7:F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D0569-78BF-4507-94F8-9F2957F9A511}">
  <dimension ref="A1:F112"/>
  <sheetViews>
    <sheetView topLeftCell="A9" zoomScaleNormal="100" workbookViewId="0">
      <selection activeCell="D27" sqref="D27"/>
    </sheetView>
  </sheetViews>
  <sheetFormatPr defaultRowHeight="15" x14ac:dyDescent="0.25"/>
  <cols>
    <col min="1" max="1" width="5.7109375" style="1" customWidth="1"/>
    <col min="2" max="2" width="40.7109375" style="22" customWidth="1"/>
    <col min="3" max="3" width="5.7109375" style="22" customWidth="1"/>
    <col min="4" max="6" width="11.7109375" style="2" customWidth="1"/>
  </cols>
  <sheetData>
    <row r="1" spans="1:6" ht="15" customHeight="1" x14ac:dyDescent="0.25">
      <c r="B1" s="49" t="s">
        <v>0</v>
      </c>
      <c r="C1" s="49"/>
      <c r="D1" s="49"/>
      <c r="E1" s="49"/>
      <c r="F1" s="49"/>
    </row>
    <row r="2" spans="1:6" ht="15" customHeight="1" x14ac:dyDescent="0.25">
      <c r="B2" s="49" t="s">
        <v>157</v>
      </c>
      <c r="C2" s="49"/>
      <c r="D2" s="49"/>
      <c r="E2" s="49"/>
      <c r="F2" s="49"/>
    </row>
    <row r="3" spans="1:6" ht="15" customHeight="1" x14ac:dyDescent="0.25">
      <c r="B3" s="49" t="s">
        <v>156</v>
      </c>
      <c r="C3" s="49"/>
      <c r="D3" s="49"/>
      <c r="E3" s="49"/>
      <c r="F3" s="49"/>
    </row>
    <row r="5" spans="1:6" hidden="1" x14ac:dyDescent="0.25">
      <c r="B5" s="49"/>
      <c r="C5" s="49"/>
      <c r="D5" s="49"/>
      <c r="E5" s="49"/>
      <c r="F5" s="49"/>
    </row>
    <row r="6" spans="1:6" ht="30" x14ac:dyDescent="0.25">
      <c r="A6" s="20" t="s">
        <v>102</v>
      </c>
      <c r="B6" s="20" t="s">
        <v>103</v>
      </c>
      <c r="C6" s="21" t="s">
        <v>104</v>
      </c>
      <c r="D6" s="20" t="s">
        <v>105</v>
      </c>
      <c r="E6" s="20" t="s">
        <v>106</v>
      </c>
      <c r="F6" s="20" t="s">
        <v>107</v>
      </c>
    </row>
    <row r="7" spans="1:6" hidden="1" x14ac:dyDescent="0.25">
      <c r="B7" s="49"/>
      <c r="C7" s="49"/>
      <c r="D7" s="49"/>
      <c r="E7" s="49"/>
      <c r="F7" s="49"/>
    </row>
    <row r="9" spans="1:6" x14ac:dyDescent="0.25">
      <c r="A9" s="3" t="s">
        <v>1</v>
      </c>
      <c r="B9" s="50" t="s">
        <v>2</v>
      </c>
      <c r="C9" s="51"/>
      <c r="D9" s="51"/>
      <c r="E9" s="51"/>
      <c r="F9" s="4"/>
    </row>
    <row r="11" spans="1:6" ht="120" x14ac:dyDescent="0.25">
      <c r="A11" s="5" t="s">
        <v>3</v>
      </c>
      <c r="B11" s="6" t="s">
        <v>4</v>
      </c>
      <c r="C11" s="6" t="s">
        <v>5</v>
      </c>
      <c r="D11" s="7">
        <v>1</v>
      </c>
      <c r="E11" s="7">
        <v>0</v>
      </c>
      <c r="F11" s="8">
        <f t="shared" ref="F11:F16" si="0">ROUND(D11*E11,2)</f>
        <v>0</v>
      </c>
    </row>
    <row r="12" spans="1:6" ht="270" x14ac:dyDescent="0.25">
      <c r="A12" s="5" t="s">
        <v>6</v>
      </c>
      <c r="B12" s="6" t="s">
        <v>7</v>
      </c>
      <c r="C12" s="6" t="s">
        <v>5</v>
      </c>
      <c r="D12" s="7">
        <v>1</v>
      </c>
      <c r="E12" s="7">
        <v>0</v>
      </c>
      <c r="F12" s="8">
        <f t="shared" si="0"/>
        <v>0</v>
      </c>
    </row>
    <row r="13" spans="1:6" ht="180" x14ac:dyDescent="0.25">
      <c r="A13" s="5" t="s">
        <v>8</v>
      </c>
      <c r="B13" s="6" t="s">
        <v>9</v>
      </c>
      <c r="C13" s="6" t="s">
        <v>10</v>
      </c>
      <c r="D13" s="7">
        <v>45</v>
      </c>
      <c r="E13" s="7">
        <v>0</v>
      </c>
      <c r="F13" s="8">
        <f t="shared" si="0"/>
        <v>0</v>
      </c>
    </row>
    <row r="14" spans="1:6" ht="210" x14ac:dyDescent="0.25">
      <c r="A14" s="5" t="s">
        <v>11</v>
      </c>
      <c r="B14" s="6" t="s">
        <v>12</v>
      </c>
      <c r="C14" s="6" t="s">
        <v>5</v>
      </c>
      <c r="D14" s="7">
        <v>1</v>
      </c>
      <c r="E14" s="7">
        <v>0</v>
      </c>
      <c r="F14" s="8">
        <f t="shared" si="0"/>
        <v>0</v>
      </c>
    </row>
    <row r="15" spans="1:6" ht="330" x14ac:dyDescent="0.25">
      <c r="A15" s="5" t="s">
        <v>13</v>
      </c>
      <c r="B15" s="6" t="s">
        <v>112</v>
      </c>
      <c r="C15" s="6" t="s">
        <v>10</v>
      </c>
      <c r="D15" s="7">
        <v>6</v>
      </c>
      <c r="E15" s="7">
        <v>0</v>
      </c>
      <c r="F15" s="8">
        <f t="shared" si="0"/>
        <v>0</v>
      </c>
    </row>
    <row r="16" spans="1:6" ht="345" x14ac:dyDescent="0.25">
      <c r="A16" s="5" t="s">
        <v>14</v>
      </c>
      <c r="B16" s="6" t="s">
        <v>15</v>
      </c>
      <c r="C16" s="6" t="s">
        <v>10</v>
      </c>
      <c r="D16" s="7">
        <v>10</v>
      </c>
      <c r="E16" s="7">
        <v>0</v>
      </c>
      <c r="F16" s="8">
        <f t="shared" si="0"/>
        <v>0</v>
      </c>
    </row>
    <row r="17" spans="1:6" ht="105" x14ac:dyDescent="0.25">
      <c r="A17" s="9" t="s">
        <v>16</v>
      </c>
      <c r="B17" s="10" t="s">
        <v>122</v>
      </c>
      <c r="C17" s="10"/>
      <c r="D17" s="11"/>
      <c r="E17" s="11"/>
      <c r="F17" s="11"/>
    </row>
    <row r="18" spans="1:6" ht="105" x14ac:dyDescent="0.25">
      <c r="A18" s="5" t="s">
        <v>17</v>
      </c>
      <c r="B18" s="6" t="s">
        <v>121</v>
      </c>
      <c r="C18" s="6" t="s">
        <v>18</v>
      </c>
      <c r="D18" s="7">
        <v>3</v>
      </c>
      <c r="E18" s="7">
        <v>0</v>
      </c>
      <c r="F18" s="8">
        <f>ROUND(D18*E18,2)</f>
        <v>0</v>
      </c>
    </row>
    <row r="19" spans="1:6" ht="150" x14ac:dyDescent="0.25">
      <c r="A19" s="5" t="s">
        <v>110</v>
      </c>
      <c r="B19" s="6" t="s">
        <v>111</v>
      </c>
      <c r="C19" s="6" t="s">
        <v>18</v>
      </c>
      <c r="D19" s="7">
        <v>2</v>
      </c>
      <c r="E19" s="7">
        <v>0</v>
      </c>
      <c r="F19" s="8">
        <f>ROUND(D19*E19,2)</f>
        <v>0</v>
      </c>
    </row>
    <row r="21" spans="1:6" x14ac:dyDescent="0.25">
      <c r="A21" s="3" t="s">
        <v>1</v>
      </c>
      <c r="B21" s="50" t="s">
        <v>136</v>
      </c>
      <c r="C21" s="51"/>
      <c r="D21" s="51"/>
      <c r="E21" s="51"/>
      <c r="F21" s="12">
        <f>SUM(F11:F19)</f>
        <v>0</v>
      </c>
    </row>
    <row r="23" spans="1:6" hidden="1" x14ac:dyDescent="0.25">
      <c r="B23" s="49"/>
      <c r="C23" s="49"/>
      <c r="D23" s="49"/>
      <c r="E23" s="49"/>
      <c r="F23" s="49"/>
    </row>
    <row r="25" spans="1:6" x14ac:dyDescent="0.25">
      <c r="A25" s="3" t="s">
        <v>19</v>
      </c>
      <c r="B25" s="50" t="s">
        <v>153</v>
      </c>
      <c r="C25" s="51"/>
      <c r="D25" s="51"/>
      <c r="E25" s="51"/>
      <c r="F25" s="4"/>
    </row>
    <row r="27" spans="1:6" ht="180" x14ac:dyDescent="0.25">
      <c r="A27" s="5" t="s">
        <v>3</v>
      </c>
      <c r="B27" s="6" t="s">
        <v>155</v>
      </c>
      <c r="C27" s="6" t="s">
        <v>29</v>
      </c>
      <c r="D27" s="7">
        <v>21</v>
      </c>
      <c r="E27" s="7">
        <v>0</v>
      </c>
      <c r="F27" s="8">
        <f>ROUND(D27*E27,2)</f>
        <v>0</v>
      </c>
    </row>
    <row r="29" spans="1:6" x14ac:dyDescent="0.25">
      <c r="A29" s="3" t="s">
        <v>19</v>
      </c>
      <c r="B29" s="50" t="s">
        <v>154</v>
      </c>
      <c r="C29" s="51"/>
      <c r="D29" s="51"/>
      <c r="E29" s="51"/>
      <c r="F29" s="12">
        <f>SUM(F27:F27)</f>
        <v>0</v>
      </c>
    </row>
    <row r="31" spans="1:6" hidden="1" x14ac:dyDescent="0.25">
      <c r="B31" s="49"/>
      <c r="C31" s="49"/>
      <c r="D31" s="49"/>
      <c r="E31" s="49"/>
      <c r="F31" s="49"/>
    </row>
    <row r="33" spans="1:6" x14ac:dyDescent="0.25">
      <c r="A33" s="3" t="s">
        <v>32</v>
      </c>
      <c r="B33" s="50" t="s">
        <v>20</v>
      </c>
      <c r="C33" s="51"/>
      <c r="D33" s="51"/>
      <c r="E33" s="51"/>
      <c r="F33" s="4"/>
    </row>
    <row r="35" spans="1:6" ht="255" x14ac:dyDescent="0.25">
      <c r="A35" s="5" t="s">
        <v>3</v>
      </c>
      <c r="B35" s="6" t="s">
        <v>21</v>
      </c>
      <c r="C35" s="6"/>
      <c r="D35" s="7"/>
      <c r="E35" s="7"/>
      <c r="F35" s="7"/>
    </row>
    <row r="36" spans="1:6" ht="225" x14ac:dyDescent="0.25">
      <c r="A36" s="9" t="s">
        <v>16</v>
      </c>
      <c r="B36" s="10" t="s">
        <v>22</v>
      </c>
      <c r="C36" s="10"/>
      <c r="D36" s="11"/>
      <c r="E36" s="11"/>
      <c r="F36" s="11"/>
    </row>
    <row r="37" spans="1:6" x14ac:dyDescent="0.25">
      <c r="A37" s="5" t="s">
        <v>23</v>
      </c>
      <c r="B37" s="6" t="s">
        <v>24</v>
      </c>
      <c r="C37" s="6" t="s">
        <v>25</v>
      </c>
      <c r="D37" s="7">
        <v>21</v>
      </c>
      <c r="E37" s="7">
        <v>0</v>
      </c>
      <c r="F37" s="8">
        <f t="shared" ref="F37:F43" si="1">ROUND(D37*E37,2)</f>
        <v>0</v>
      </c>
    </row>
    <row r="38" spans="1:6" x14ac:dyDescent="0.25">
      <c r="A38" s="5" t="s">
        <v>26</v>
      </c>
      <c r="B38" s="6" t="s">
        <v>27</v>
      </c>
      <c r="C38" s="6" t="s">
        <v>25</v>
      </c>
      <c r="D38" s="7">
        <v>9</v>
      </c>
      <c r="E38" s="7">
        <v>0</v>
      </c>
      <c r="F38" s="8">
        <f t="shared" si="1"/>
        <v>0</v>
      </c>
    </row>
    <row r="39" spans="1:6" ht="285" x14ac:dyDescent="0.25">
      <c r="A39" s="5" t="s">
        <v>6</v>
      </c>
      <c r="B39" s="6" t="s">
        <v>28</v>
      </c>
      <c r="C39" s="6" t="s">
        <v>29</v>
      </c>
      <c r="D39" s="7">
        <v>20</v>
      </c>
      <c r="E39" s="7">
        <v>0</v>
      </c>
      <c r="F39" s="8">
        <f t="shared" si="1"/>
        <v>0</v>
      </c>
    </row>
    <row r="40" spans="1:6" ht="270" x14ac:dyDescent="0.25">
      <c r="A40" s="5" t="s">
        <v>8</v>
      </c>
      <c r="B40" s="6" t="s">
        <v>30</v>
      </c>
      <c r="C40" s="6" t="s">
        <v>25</v>
      </c>
      <c r="D40" s="7">
        <v>3</v>
      </c>
      <c r="E40" s="7">
        <v>0</v>
      </c>
      <c r="F40" s="8">
        <f t="shared" si="1"/>
        <v>0</v>
      </c>
    </row>
    <row r="41" spans="1:6" ht="210" x14ac:dyDescent="0.25">
      <c r="A41" s="5" t="s">
        <v>11</v>
      </c>
      <c r="B41" s="6" t="s">
        <v>31</v>
      </c>
      <c r="C41" s="6" t="s">
        <v>25</v>
      </c>
      <c r="D41" s="7">
        <v>16</v>
      </c>
      <c r="E41" s="7">
        <v>0</v>
      </c>
      <c r="F41" s="8">
        <f t="shared" si="1"/>
        <v>0</v>
      </c>
    </row>
    <row r="42" spans="1:6" ht="240" x14ac:dyDescent="0.25">
      <c r="A42" s="5" t="s">
        <v>13</v>
      </c>
      <c r="B42" s="6" t="s">
        <v>120</v>
      </c>
      <c r="C42" s="6" t="s">
        <v>25</v>
      </c>
      <c r="D42" s="7">
        <v>3</v>
      </c>
      <c r="E42" s="7">
        <v>0</v>
      </c>
      <c r="F42" s="8">
        <f t="shared" si="1"/>
        <v>0</v>
      </c>
    </row>
    <row r="43" spans="1:6" ht="75" x14ac:dyDescent="0.25">
      <c r="A43" s="5" t="s">
        <v>14</v>
      </c>
      <c r="B43" s="6" t="s">
        <v>119</v>
      </c>
      <c r="C43" s="6" t="s">
        <v>29</v>
      </c>
      <c r="D43" s="7">
        <v>35</v>
      </c>
      <c r="E43" s="7">
        <v>0</v>
      </c>
      <c r="F43" s="8">
        <f t="shared" si="1"/>
        <v>0</v>
      </c>
    </row>
    <row r="45" spans="1:6" x14ac:dyDescent="0.25">
      <c r="A45" s="3" t="s">
        <v>32</v>
      </c>
      <c r="B45" s="50" t="s">
        <v>134</v>
      </c>
      <c r="C45" s="51"/>
      <c r="D45" s="51"/>
      <c r="E45" s="51"/>
      <c r="F45" s="12">
        <f>SUM(F35:F43)</f>
        <v>0</v>
      </c>
    </row>
    <row r="47" spans="1:6" hidden="1" x14ac:dyDescent="0.25">
      <c r="B47" s="49"/>
      <c r="C47" s="49"/>
      <c r="D47" s="49"/>
      <c r="E47" s="49"/>
      <c r="F47" s="49"/>
    </row>
    <row r="49" spans="1:6" x14ac:dyDescent="0.25">
      <c r="A49" s="3" t="s">
        <v>39</v>
      </c>
      <c r="B49" s="50" t="s">
        <v>33</v>
      </c>
      <c r="C49" s="51"/>
      <c r="D49" s="51"/>
      <c r="E49" s="51"/>
      <c r="F49" s="4"/>
    </row>
    <row r="51" spans="1:6" ht="180" x14ac:dyDescent="0.25">
      <c r="A51" s="5" t="s">
        <v>3</v>
      </c>
      <c r="B51" s="6" t="s">
        <v>34</v>
      </c>
      <c r="C51" s="6"/>
      <c r="D51" s="7"/>
      <c r="E51" s="7"/>
      <c r="F51" s="7"/>
    </row>
    <row r="52" spans="1:6" x14ac:dyDescent="0.25">
      <c r="A52" s="5" t="s">
        <v>23</v>
      </c>
      <c r="B52" s="6" t="s">
        <v>35</v>
      </c>
      <c r="C52" s="6" t="s">
        <v>25</v>
      </c>
      <c r="D52" s="7">
        <v>2.5</v>
      </c>
      <c r="E52" s="7">
        <v>0</v>
      </c>
      <c r="F52" s="8">
        <f>ROUND(D52*E52,2)</f>
        <v>0</v>
      </c>
    </row>
    <row r="53" spans="1:6" x14ac:dyDescent="0.25">
      <c r="A53" s="5" t="s">
        <v>26</v>
      </c>
      <c r="B53" s="6" t="s">
        <v>36</v>
      </c>
      <c r="C53" s="6" t="s">
        <v>29</v>
      </c>
      <c r="D53" s="7">
        <v>2</v>
      </c>
      <c r="E53" s="7">
        <v>0</v>
      </c>
      <c r="F53" s="8">
        <f>ROUND(D53*E53,2)</f>
        <v>0</v>
      </c>
    </row>
    <row r="54" spans="1:6" ht="255" x14ac:dyDescent="0.25">
      <c r="A54" s="5" t="s">
        <v>6</v>
      </c>
      <c r="B54" s="6" t="s">
        <v>37</v>
      </c>
      <c r="C54" s="6" t="s">
        <v>25</v>
      </c>
      <c r="D54" s="7">
        <v>1</v>
      </c>
      <c r="E54" s="7">
        <v>0</v>
      </c>
      <c r="F54" s="8">
        <f>ROUND(D54*E54,2)</f>
        <v>0</v>
      </c>
    </row>
    <row r="55" spans="1:6" ht="285" x14ac:dyDescent="0.25">
      <c r="A55" s="5" t="s">
        <v>8</v>
      </c>
      <c r="B55" s="6" t="s">
        <v>109</v>
      </c>
      <c r="C55" s="6" t="s">
        <v>38</v>
      </c>
      <c r="D55" s="7">
        <v>20</v>
      </c>
      <c r="E55" s="7">
        <v>0</v>
      </c>
      <c r="F55" s="8">
        <f>ROUND(D55*E55,2)</f>
        <v>0</v>
      </c>
    </row>
    <row r="57" spans="1:6" x14ac:dyDescent="0.25">
      <c r="A57" s="3" t="s">
        <v>39</v>
      </c>
      <c r="B57" s="50" t="s">
        <v>133</v>
      </c>
      <c r="C57" s="51"/>
      <c r="D57" s="51"/>
      <c r="E57" s="51"/>
      <c r="F57" s="12">
        <f>SUM(F51:F55)</f>
        <v>0</v>
      </c>
    </row>
    <row r="59" spans="1:6" hidden="1" x14ac:dyDescent="0.25">
      <c r="B59" s="49"/>
      <c r="C59" s="49"/>
      <c r="D59" s="49"/>
      <c r="E59" s="49"/>
      <c r="F59" s="49"/>
    </row>
    <row r="61" spans="1:6" x14ac:dyDescent="0.25">
      <c r="A61" s="3" t="s">
        <v>118</v>
      </c>
      <c r="B61" s="50" t="s">
        <v>40</v>
      </c>
      <c r="C61" s="51"/>
      <c r="D61" s="51"/>
      <c r="E61" s="51"/>
      <c r="F61" s="4"/>
    </row>
    <row r="63" spans="1:6" ht="150" x14ac:dyDescent="0.25">
      <c r="A63" s="5" t="s">
        <v>3</v>
      </c>
      <c r="B63" s="6" t="s">
        <v>108</v>
      </c>
      <c r="C63" s="6" t="s">
        <v>41</v>
      </c>
      <c r="D63" s="7">
        <v>200</v>
      </c>
      <c r="E63" s="7">
        <v>0</v>
      </c>
      <c r="F63" s="8">
        <f>ROUND(D63*E63,2)</f>
        <v>0</v>
      </c>
    </row>
    <row r="65" spans="1:6" x14ac:dyDescent="0.25">
      <c r="A65" s="3" t="s">
        <v>118</v>
      </c>
      <c r="B65" s="50" t="s">
        <v>132</v>
      </c>
      <c r="C65" s="51"/>
      <c r="D65" s="51"/>
      <c r="E65" s="51"/>
      <c r="F65" s="12">
        <f>SUM(F63:F63)</f>
        <v>0</v>
      </c>
    </row>
    <row r="67" spans="1:6" hidden="1" x14ac:dyDescent="0.25">
      <c r="B67" s="49"/>
      <c r="C67" s="49"/>
      <c r="D67" s="49"/>
      <c r="E67" s="49"/>
      <c r="F67" s="49"/>
    </row>
    <row r="69" spans="1:6" x14ac:dyDescent="0.25">
      <c r="A69" s="3" t="s">
        <v>124</v>
      </c>
      <c r="B69" s="50" t="s">
        <v>123</v>
      </c>
      <c r="C69" s="51"/>
      <c r="D69" s="51"/>
      <c r="E69" s="51"/>
      <c r="F69" s="4"/>
    </row>
    <row r="71" spans="1:6" ht="60" x14ac:dyDescent="0.25">
      <c r="A71" s="5" t="s">
        <v>3</v>
      </c>
      <c r="B71" s="6" t="s">
        <v>137</v>
      </c>
      <c r="C71" s="6" t="s">
        <v>10</v>
      </c>
      <c r="D71" s="7">
        <v>15</v>
      </c>
      <c r="E71" s="7">
        <v>0</v>
      </c>
      <c r="F71" s="8">
        <f>ROUND(D71*E71,2)</f>
        <v>0</v>
      </c>
    </row>
    <row r="73" spans="1:6" x14ac:dyDescent="0.25">
      <c r="A73" s="3" t="s">
        <v>124</v>
      </c>
      <c r="B73" s="50" t="s">
        <v>131</v>
      </c>
      <c r="C73" s="51"/>
      <c r="D73" s="51"/>
      <c r="E73" s="51"/>
      <c r="F73" s="12">
        <f>SUM(F71:F71)</f>
        <v>0</v>
      </c>
    </row>
    <row r="75" spans="1:6" hidden="1" x14ac:dyDescent="0.25">
      <c r="B75" s="49"/>
      <c r="C75" s="49"/>
      <c r="D75" s="49"/>
      <c r="E75" s="49"/>
      <c r="F75" s="49"/>
    </row>
    <row r="77" spans="1:6" hidden="1" x14ac:dyDescent="0.25">
      <c r="B77" s="49"/>
      <c r="C77" s="49"/>
      <c r="D77" s="49"/>
      <c r="E77" s="49"/>
      <c r="F77" s="49"/>
    </row>
    <row r="79" spans="1:6" hidden="1" x14ac:dyDescent="0.25">
      <c r="B79" s="49"/>
      <c r="C79" s="49"/>
      <c r="D79" s="49"/>
      <c r="E79" s="49"/>
      <c r="F79" s="49"/>
    </row>
    <row r="82" spans="1:6" x14ac:dyDescent="0.25">
      <c r="B82" s="50" t="s">
        <v>42</v>
      </c>
      <c r="C82" s="51"/>
      <c r="D82" s="51"/>
      <c r="E82" s="51"/>
    </row>
    <row r="84" spans="1:6" x14ac:dyDescent="0.25">
      <c r="A84" s="13" t="s">
        <v>1</v>
      </c>
      <c r="B84" s="50" t="s">
        <v>2</v>
      </c>
      <c r="C84" s="51"/>
      <c r="D84" s="51"/>
      <c r="E84" s="51"/>
      <c r="F84" s="12">
        <f>F21</f>
        <v>0</v>
      </c>
    </row>
    <row r="85" spans="1:6" x14ac:dyDescent="0.25">
      <c r="A85" s="13" t="s">
        <v>19</v>
      </c>
      <c r="B85" s="50" t="s">
        <v>153</v>
      </c>
      <c r="C85" s="51"/>
      <c r="D85" s="51"/>
      <c r="E85" s="51"/>
      <c r="F85" s="12">
        <f>F29</f>
        <v>0</v>
      </c>
    </row>
    <row r="86" spans="1:6" x14ac:dyDescent="0.25">
      <c r="A86" s="13" t="s">
        <v>32</v>
      </c>
      <c r="B86" s="50" t="s">
        <v>20</v>
      </c>
      <c r="C86" s="51"/>
      <c r="D86" s="51"/>
      <c r="E86" s="51"/>
      <c r="F86" s="12">
        <f>F45</f>
        <v>0</v>
      </c>
    </row>
    <row r="87" spans="1:6" x14ac:dyDescent="0.25">
      <c r="A87" s="13" t="s">
        <v>39</v>
      </c>
      <c r="B87" s="50" t="s">
        <v>33</v>
      </c>
      <c r="C87" s="51"/>
      <c r="D87" s="51"/>
      <c r="E87" s="51"/>
      <c r="F87" s="12">
        <f>F57</f>
        <v>0</v>
      </c>
    </row>
    <row r="88" spans="1:6" x14ac:dyDescent="0.25">
      <c r="A88" s="13" t="s">
        <v>118</v>
      </c>
      <c r="B88" s="50" t="s">
        <v>40</v>
      </c>
      <c r="C88" s="51"/>
      <c r="D88" s="51"/>
      <c r="E88" s="51"/>
      <c r="F88" s="12">
        <f>F65</f>
        <v>0</v>
      </c>
    </row>
    <row r="89" spans="1:6" x14ac:dyDescent="0.25">
      <c r="A89" s="13" t="s">
        <v>124</v>
      </c>
      <c r="B89" s="50" t="s">
        <v>123</v>
      </c>
      <c r="C89" s="51"/>
      <c r="D89" s="51"/>
      <c r="E89" s="51"/>
      <c r="F89" s="12">
        <f>F73</f>
        <v>0</v>
      </c>
    </row>
    <row r="91" spans="1:6" x14ac:dyDescent="0.25">
      <c r="B91" s="50" t="s">
        <v>130</v>
      </c>
      <c r="C91" s="51"/>
      <c r="D91" s="51"/>
      <c r="E91" s="51"/>
      <c r="F91" s="12">
        <f>SUM(F84:F89)</f>
        <v>0</v>
      </c>
    </row>
    <row r="94" spans="1:6" hidden="1" x14ac:dyDescent="0.25">
      <c r="B94" s="49"/>
      <c r="C94" s="49"/>
      <c r="D94" s="49"/>
      <c r="E94" s="49"/>
      <c r="F94" s="49"/>
    </row>
    <row r="96" spans="1:6" hidden="1" x14ac:dyDescent="0.25">
      <c r="B96" s="49"/>
      <c r="C96" s="49"/>
      <c r="D96" s="49"/>
      <c r="E96" s="49"/>
      <c r="F96" s="49"/>
    </row>
    <row r="98" spans="2:6" hidden="1" x14ac:dyDescent="0.25">
      <c r="B98" s="49"/>
      <c r="C98" s="49"/>
      <c r="D98" s="49"/>
      <c r="E98" s="49"/>
      <c r="F98" s="49"/>
    </row>
    <row r="101" spans="2:6" x14ac:dyDescent="0.25">
      <c r="B101" s="50" t="s">
        <v>43</v>
      </c>
      <c r="C101" s="51"/>
      <c r="D101" s="51"/>
      <c r="E101" s="51"/>
    </row>
    <row r="103" spans="2:6" x14ac:dyDescent="0.25">
      <c r="B103" s="50" t="s">
        <v>44</v>
      </c>
      <c r="C103" s="51"/>
      <c r="D103" s="51"/>
      <c r="E103" s="51"/>
      <c r="F103" s="12">
        <f>F91</f>
        <v>0</v>
      </c>
    </row>
    <row r="104" spans="2:6" x14ac:dyDescent="0.25">
      <c r="B104" s="50" t="s">
        <v>45</v>
      </c>
      <c r="C104" s="51"/>
      <c r="D104" s="51"/>
      <c r="E104" s="51"/>
      <c r="F104" s="12">
        <f>ROUND(F103*25/100,2)</f>
        <v>0</v>
      </c>
    </row>
    <row r="105" spans="2:6" x14ac:dyDescent="0.25">
      <c r="B105" s="50" t="s">
        <v>129</v>
      </c>
      <c r="C105" s="51"/>
      <c r="D105" s="51"/>
      <c r="E105" s="51"/>
      <c r="F105" s="12">
        <f>SUM(F103:F104)</f>
        <v>0</v>
      </c>
    </row>
    <row r="108" spans="2:6" hidden="1" x14ac:dyDescent="0.25">
      <c r="B108" s="49"/>
      <c r="C108" s="49"/>
      <c r="D108" s="49"/>
      <c r="E108" s="49"/>
      <c r="F108" s="49"/>
    </row>
    <row r="110" spans="2:6" hidden="1" x14ac:dyDescent="0.25">
      <c r="B110" s="49"/>
      <c r="C110" s="49"/>
      <c r="D110" s="49"/>
      <c r="E110" s="49"/>
      <c r="F110" s="49"/>
    </row>
    <row r="112" spans="2:6" hidden="1" x14ac:dyDescent="0.25">
      <c r="B112" s="49"/>
      <c r="C112" s="49"/>
      <c r="D112" s="49"/>
      <c r="E112" s="49"/>
      <c r="F112" s="49"/>
    </row>
  </sheetData>
  <sheetProtection algorithmName="SHA-512" hashValue="ZkKPkStYzLlqWd6gZJ9ca14ALfnlIzeV+kYqjgau1VZbrPVmsFscMU0wqNxqUzy7CjtwDCz7ePmq0kbpkJV8SQ==" saltValue="0yNw+1FN30/qcJzvIb5RXg==" spinCount="100000" sheet="1" objects="1" scenarios="1"/>
  <protectedRanges>
    <protectedRange sqref="E71" name="Raspon6"/>
    <protectedRange sqref="E51:E55" name="Raspon5"/>
    <protectedRange sqref="E63" name="Raspon4"/>
    <protectedRange sqref="E36:E43" name="Raspon3"/>
    <protectedRange sqref="E27" name="Raspon2"/>
    <protectedRange sqref="E11:E19" name="Raspon1"/>
  </protectedRanges>
  <mergeCells count="43">
    <mergeCell ref="B112:F112"/>
    <mergeCell ref="B101:E101"/>
    <mergeCell ref="B103:E103"/>
    <mergeCell ref="B104:E104"/>
    <mergeCell ref="B105:E105"/>
    <mergeCell ref="B108:F108"/>
    <mergeCell ref="B110:F110"/>
    <mergeCell ref="B98:F98"/>
    <mergeCell ref="B79:F79"/>
    <mergeCell ref="B82:E82"/>
    <mergeCell ref="B84:E84"/>
    <mergeCell ref="B85:E85"/>
    <mergeCell ref="B86:E86"/>
    <mergeCell ref="B87:E87"/>
    <mergeCell ref="B88:E88"/>
    <mergeCell ref="B89:E89"/>
    <mergeCell ref="B91:E91"/>
    <mergeCell ref="B94:F94"/>
    <mergeCell ref="B96:F96"/>
    <mergeCell ref="B77:F77"/>
    <mergeCell ref="B45:E45"/>
    <mergeCell ref="B47:F47"/>
    <mergeCell ref="B49:E49"/>
    <mergeCell ref="B57:E57"/>
    <mergeCell ref="B59:F59"/>
    <mergeCell ref="B61:E61"/>
    <mergeCell ref="B65:E65"/>
    <mergeCell ref="B1:F1"/>
    <mergeCell ref="B2:F2"/>
    <mergeCell ref="B3:F3"/>
    <mergeCell ref="B5:F5"/>
    <mergeCell ref="B7:F7"/>
    <mergeCell ref="B31:F31"/>
    <mergeCell ref="B67:F67"/>
    <mergeCell ref="B69:E69"/>
    <mergeCell ref="B73:E73"/>
    <mergeCell ref="B75:F75"/>
    <mergeCell ref="B33:E33"/>
    <mergeCell ref="B9:E9"/>
    <mergeCell ref="B21:E21"/>
    <mergeCell ref="B23:F23"/>
    <mergeCell ref="B25:E25"/>
    <mergeCell ref="B29:E2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5D5EA-8AA1-49B3-95AA-18D0F2422DEF}">
  <dimension ref="A1:F102"/>
  <sheetViews>
    <sheetView tabSelected="1" topLeftCell="A17" zoomScaleNormal="100" workbookViewId="0">
      <selection activeCell="D19" sqref="D19"/>
    </sheetView>
  </sheetViews>
  <sheetFormatPr defaultRowHeight="15" x14ac:dyDescent="0.25"/>
  <cols>
    <col min="1" max="1" width="5.7109375" style="1" customWidth="1"/>
    <col min="2" max="2" width="40.7109375" style="22" customWidth="1"/>
    <col min="3" max="3" width="5.7109375" style="22" customWidth="1"/>
    <col min="4" max="6" width="11.7109375" style="2" customWidth="1"/>
  </cols>
  <sheetData>
    <row r="1" spans="1:6" ht="15" customHeight="1" x14ac:dyDescent="0.25">
      <c r="B1" s="49" t="s">
        <v>0</v>
      </c>
      <c r="C1" s="49"/>
      <c r="D1" s="49"/>
      <c r="E1" s="49"/>
      <c r="F1" s="49"/>
    </row>
    <row r="2" spans="1:6" ht="15" customHeight="1" x14ac:dyDescent="0.25">
      <c r="B2" s="49" t="s">
        <v>163</v>
      </c>
      <c r="C2" s="49"/>
      <c r="D2" s="49"/>
      <c r="E2" s="49"/>
      <c r="F2" s="49"/>
    </row>
    <row r="3" spans="1:6" ht="15" customHeight="1" x14ac:dyDescent="0.25">
      <c r="B3" s="49" t="s">
        <v>162</v>
      </c>
      <c r="C3" s="49"/>
      <c r="D3" s="49"/>
      <c r="E3" s="49"/>
      <c r="F3" s="49"/>
    </row>
    <row r="5" spans="1:6" hidden="1" x14ac:dyDescent="0.25">
      <c r="B5" s="49"/>
      <c r="C5" s="49"/>
      <c r="D5" s="49"/>
      <c r="E5" s="49"/>
      <c r="F5" s="49"/>
    </row>
    <row r="6" spans="1:6" ht="30" x14ac:dyDescent="0.25">
      <c r="A6" s="20" t="s">
        <v>102</v>
      </c>
      <c r="B6" s="20" t="s">
        <v>103</v>
      </c>
      <c r="C6" s="21" t="s">
        <v>104</v>
      </c>
      <c r="D6" s="20" t="s">
        <v>105</v>
      </c>
      <c r="E6" s="20" t="s">
        <v>106</v>
      </c>
      <c r="F6" s="20" t="s">
        <v>107</v>
      </c>
    </row>
    <row r="7" spans="1:6" hidden="1" x14ac:dyDescent="0.25">
      <c r="B7" s="49"/>
      <c r="C7" s="49"/>
      <c r="D7" s="49"/>
      <c r="E7" s="49"/>
      <c r="F7" s="49"/>
    </row>
    <row r="9" spans="1:6" x14ac:dyDescent="0.25">
      <c r="A9" s="3" t="s">
        <v>1</v>
      </c>
      <c r="B9" s="50" t="s">
        <v>2</v>
      </c>
      <c r="C9" s="51"/>
      <c r="D9" s="51"/>
      <c r="E9" s="51"/>
      <c r="F9" s="4"/>
    </row>
    <row r="11" spans="1:6" ht="120" x14ac:dyDescent="0.25">
      <c r="A11" s="5" t="s">
        <v>3</v>
      </c>
      <c r="B11" s="6" t="s">
        <v>4</v>
      </c>
      <c r="C11" s="6" t="s">
        <v>5</v>
      </c>
      <c r="D11" s="7">
        <v>1</v>
      </c>
      <c r="E11" s="7">
        <v>0</v>
      </c>
      <c r="F11" s="8">
        <f t="shared" ref="F11:F16" si="0">ROUND(D11*E11,2)</f>
        <v>0</v>
      </c>
    </row>
    <row r="12" spans="1:6" ht="270" x14ac:dyDescent="0.25">
      <c r="A12" s="5" t="s">
        <v>6</v>
      </c>
      <c r="B12" s="6" t="s">
        <v>7</v>
      </c>
      <c r="C12" s="6" t="s">
        <v>5</v>
      </c>
      <c r="D12" s="7">
        <v>1</v>
      </c>
      <c r="E12" s="7">
        <v>0</v>
      </c>
      <c r="F12" s="8">
        <f t="shared" si="0"/>
        <v>0</v>
      </c>
    </row>
    <row r="13" spans="1:6" ht="180" x14ac:dyDescent="0.25">
      <c r="A13" s="5" t="s">
        <v>8</v>
      </c>
      <c r="B13" s="6" t="s">
        <v>9</v>
      </c>
      <c r="C13" s="6" t="s">
        <v>10</v>
      </c>
      <c r="D13" s="7">
        <v>45</v>
      </c>
      <c r="E13" s="7">
        <v>0</v>
      </c>
      <c r="F13" s="8">
        <f t="shared" si="0"/>
        <v>0</v>
      </c>
    </row>
    <row r="14" spans="1:6" ht="210" x14ac:dyDescent="0.25">
      <c r="A14" s="5" t="s">
        <v>11</v>
      </c>
      <c r="B14" s="6" t="s">
        <v>12</v>
      </c>
      <c r="C14" s="6" t="s">
        <v>5</v>
      </c>
      <c r="D14" s="7">
        <v>1</v>
      </c>
      <c r="E14" s="7">
        <v>0</v>
      </c>
      <c r="F14" s="8">
        <f t="shared" si="0"/>
        <v>0</v>
      </c>
    </row>
    <row r="15" spans="1:6" ht="330" x14ac:dyDescent="0.25">
      <c r="A15" s="5" t="s">
        <v>13</v>
      </c>
      <c r="B15" s="6" t="s">
        <v>112</v>
      </c>
      <c r="C15" s="6" t="s">
        <v>10</v>
      </c>
      <c r="D15" s="7">
        <v>6</v>
      </c>
      <c r="E15" s="7">
        <v>0</v>
      </c>
      <c r="F15" s="8">
        <f t="shared" si="0"/>
        <v>0</v>
      </c>
    </row>
    <row r="16" spans="1:6" ht="345" x14ac:dyDescent="0.25">
      <c r="A16" s="5" t="s">
        <v>14</v>
      </c>
      <c r="B16" s="6" t="s">
        <v>15</v>
      </c>
      <c r="C16" s="6" t="s">
        <v>10</v>
      </c>
      <c r="D16" s="7">
        <v>10</v>
      </c>
      <c r="E16" s="7">
        <v>0</v>
      </c>
      <c r="F16" s="8">
        <f t="shared" si="0"/>
        <v>0</v>
      </c>
    </row>
    <row r="17" spans="1:6" ht="105" x14ac:dyDescent="0.25">
      <c r="A17" s="9" t="s">
        <v>16</v>
      </c>
      <c r="B17" s="10" t="s">
        <v>122</v>
      </c>
      <c r="C17" s="10"/>
      <c r="D17" s="11"/>
      <c r="E17" s="11"/>
      <c r="F17" s="11"/>
    </row>
    <row r="18" spans="1:6" ht="105" x14ac:dyDescent="0.25">
      <c r="A18" s="5" t="s">
        <v>17</v>
      </c>
      <c r="B18" s="6" t="s">
        <v>121</v>
      </c>
      <c r="C18" s="6" t="s">
        <v>18</v>
      </c>
      <c r="D18" s="7">
        <v>4</v>
      </c>
      <c r="E18" s="7">
        <v>0</v>
      </c>
      <c r="F18" s="8">
        <f>ROUND(D18*E18,2)</f>
        <v>0</v>
      </c>
    </row>
    <row r="19" spans="1:6" ht="150" x14ac:dyDescent="0.25">
      <c r="A19" s="5" t="s">
        <v>110</v>
      </c>
      <c r="B19" s="6" t="s">
        <v>111</v>
      </c>
      <c r="C19" s="6" t="s">
        <v>18</v>
      </c>
      <c r="D19" s="7">
        <v>2</v>
      </c>
      <c r="E19" s="7">
        <v>0</v>
      </c>
      <c r="F19" s="8">
        <f>ROUND(D19*E19,2)</f>
        <v>0</v>
      </c>
    </row>
    <row r="21" spans="1:6" x14ac:dyDescent="0.25">
      <c r="A21" s="3" t="s">
        <v>1</v>
      </c>
      <c r="B21" s="50" t="s">
        <v>136</v>
      </c>
      <c r="C21" s="51"/>
      <c r="D21" s="51"/>
      <c r="E21" s="51"/>
      <c r="F21" s="12">
        <f>SUM(F11:F19)</f>
        <v>0</v>
      </c>
    </row>
    <row r="23" spans="1:6" hidden="1" x14ac:dyDescent="0.25">
      <c r="B23" s="49"/>
      <c r="C23" s="49"/>
      <c r="D23" s="49"/>
      <c r="E23" s="49"/>
      <c r="F23" s="49"/>
    </row>
    <row r="25" spans="1:6" x14ac:dyDescent="0.25">
      <c r="A25" s="3" t="s">
        <v>19</v>
      </c>
      <c r="B25" s="50" t="s">
        <v>20</v>
      </c>
      <c r="C25" s="51"/>
      <c r="D25" s="51"/>
      <c r="E25" s="51"/>
      <c r="F25" s="4"/>
    </row>
    <row r="27" spans="1:6" ht="255" x14ac:dyDescent="0.25">
      <c r="A27" s="5" t="s">
        <v>3</v>
      </c>
      <c r="B27" s="6" t="s">
        <v>21</v>
      </c>
      <c r="C27" s="6"/>
      <c r="D27" s="7"/>
      <c r="E27" s="7"/>
      <c r="F27" s="7"/>
    </row>
    <row r="28" spans="1:6" ht="225" x14ac:dyDescent="0.25">
      <c r="A28" s="9" t="s">
        <v>16</v>
      </c>
      <c r="B28" s="10" t="s">
        <v>22</v>
      </c>
      <c r="C28" s="10"/>
      <c r="D28" s="11"/>
      <c r="E28" s="11"/>
      <c r="F28" s="11"/>
    </row>
    <row r="29" spans="1:6" x14ac:dyDescent="0.25">
      <c r="A29" s="5" t="s">
        <v>23</v>
      </c>
      <c r="B29" s="6" t="s">
        <v>24</v>
      </c>
      <c r="C29" s="6" t="s">
        <v>25</v>
      </c>
      <c r="D29" s="7">
        <v>29</v>
      </c>
      <c r="E29" s="7">
        <v>0</v>
      </c>
      <c r="F29" s="8">
        <f t="shared" ref="F29:F37" si="1">ROUND(D29*E29,2)</f>
        <v>0</v>
      </c>
    </row>
    <row r="30" spans="1:6" x14ac:dyDescent="0.25">
      <c r="A30" s="5" t="s">
        <v>26</v>
      </c>
      <c r="B30" s="6" t="s">
        <v>27</v>
      </c>
      <c r="C30" s="6" t="s">
        <v>25</v>
      </c>
      <c r="D30" s="7">
        <v>12</v>
      </c>
      <c r="E30" s="7">
        <v>0</v>
      </c>
      <c r="F30" s="8">
        <f t="shared" si="1"/>
        <v>0</v>
      </c>
    </row>
    <row r="31" spans="1:6" ht="285" x14ac:dyDescent="0.25">
      <c r="A31" s="5" t="s">
        <v>6</v>
      </c>
      <c r="B31" s="6" t="s">
        <v>28</v>
      </c>
      <c r="C31" s="6" t="s">
        <v>29</v>
      </c>
      <c r="D31" s="7">
        <v>28</v>
      </c>
      <c r="E31" s="7">
        <v>0</v>
      </c>
      <c r="F31" s="8">
        <f t="shared" si="1"/>
        <v>0</v>
      </c>
    </row>
    <row r="32" spans="1:6" ht="270" x14ac:dyDescent="0.25">
      <c r="A32" s="5" t="s">
        <v>8</v>
      </c>
      <c r="B32" s="6" t="s">
        <v>30</v>
      </c>
      <c r="C32" s="6" t="s">
        <v>25</v>
      </c>
      <c r="D32" s="7">
        <v>4</v>
      </c>
      <c r="E32" s="7">
        <v>0</v>
      </c>
      <c r="F32" s="8">
        <f t="shared" si="1"/>
        <v>0</v>
      </c>
    </row>
    <row r="33" spans="1:6" ht="210" x14ac:dyDescent="0.25">
      <c r="A33" s="5" t="s">
        <v>11</v>
      </c>
      <c r="B33" s="6" t="s">
        <v>31</v>
      </c>
      <c r="C33" s="6" t="s">
        <v>25</v>
      </c>
      <c r="D33" s="7">
        <v>21</v>
      </c>
      <c r="E33" s="7">
        <v>0</v>
      </c>
      <c r="F33" s="8">
        <f t="shared" si="1"/>
        <v>0</v>
      </c>
    </row>
    <row r="34" spans="1:6" ht="240" x14ac:dyDescent="0.25">
      <c r="A34" s="5" t="s">
        <v>13</v>
      </c>
      <c r="B34" s="6" t="s">
        <v>161</v>
      </c>
      <c r="C34" s="6" t="s">
        <v>25</v>
      </c>
      <c r="D34" s="7">
        <v>4</v>
      </c>
      <c r="E34" s="7">
        <v>0</v>
      </c>
      <c r="F34" s="8">
        <f t="shared" si="1"/>
        <v>0</v>
      </c>
    </row>
    <row r="35" spans="1:6" ht="300" x14ac:dyDescent="0.25">
      <c r="A35" s="5" t="s">
        <v>14</v>
      </c>
      <c r="B35" s="6" t="s">
        <v>160</v>
      </c>
      <c r="C35" s="6" t="s">
        <v>25</v>
      </c>
      <c r="D35" s="7">
        <v>6</v>
      </c>
      <c r="E35" s="7">
        <v>0</v>
      </c>
      <c r="F35" s="8">
        <f t="shared" si="1"/>
        <v>0</v>
      </c>
    </row>
    <row r="36" spans="1:6" ht="255" x14ac:dyDescent="0.25">
      <c r="A36" s="5" t="s">
        <v>17</v>
      </c>
      <c r="B36" s="6" t="s">
        <v>159</v>
      </c>
      <c r="C36" s="6" t="s">
        <v>29</v>
      </c>
      <c r="D36" s="7">
        <v>10</v>
      </c>
      <c r="E36" s="7">
        <v>0</v>
      </c>
      <c r="F36" s="8">
        <f t="shared" si="1"/>
        <v>0</v>
      </c>
    </row>
    <row r="37" spans="1:6" ht="75" x14ac:dyDescent="0.25">
      <c r="A37" s="5" t="s">
        <v>110</v>
      </c>
      <c r="B37" s="6" t="s">
        <v>119</v>
      </c>
      <c r="C37" s="6" t="s">
        <v>29</v>
      </c>
      <c r="D37" s="7">
        <v>30</v>
      </c>
      <c r="E37" s="7">
        <v>0</v>
      </c>
      <c r="F37" s="8">
        <f t="shared" si="1"/>
        <v>0</v>
      </c>
    </row>
    <row r="39" spans="1:6" x14ac:dyDescent="0.25">
      <c r="A39" s="3" t="s">
        <v>19</v>
      </c>
      <c r="B39" s="50" t="s">
        <v>134</v>
      </c>
      <c r="C39" s="51"/>
      <c r="D39" s="51"/>
      <c r="E39" s="51"/>
      <c r="F39" s="12">
        <f>SUM(F27:F37)</f>
        <v>0</v>
      </c>
    </row>
    <row r="41" spans="1:6" hidden="1" x14ac:dyDescent="0.25">
      <c r="B41" s="49" t="s">
        <v>158</v>
      </c>
      <c r="C41" s="49"/>
      <c r="D41" s="49"/>
      <c r="E41" s="49"/>
      <c r="F41" s="49"/>
    </row>
    <row r="43" spans="1:6" hidden="1" x14ac:dyDescent="0.25">
      <c r="B43" s="49"/>
      <c r="C43" s="49"/>
      <c r="D43" s="49"/>
      <c r="E43" s="49"/>
      <c r="F43" s="49"/>
    </row>
    <row r="45" spans="1:6" x14ac:dyDescent="0.25">
      <c r="A45" s="3" t="s">
        <v>32</v>
      </c>
      <c r="B45" s="50" t="s">
        <v>33</v>
      </c>
      <c r="C45" s="51"/>
      <c r="D45" s="51"/>
      <c r="E45" s="51"/>
      <c r="F45" s="4"/>
    </row>
    <row r="47" spans="1:6" ht="180" x14ac:dyDescent="0.25">
      <c r="A47" s="5" t="s">
        <v>3</v>
      </c>
      <c r="B47" s="6" t="s">
        <v>34</v>
      </c>
      <c r="C47" s="6"/>
      <c r="D47" s="7"/>
      <c r="E47" s="7"/>
      <c r="F47" s="7"/>
    </row>
    <row r="48" spans="1:6" x14ac:dyDescent="0.25">
      <c r="A48" s="5" t="s">
        <v>23</v>
      </c>
      <c r="B48" s="6" t="s">
        <v>35</v>
      </c>
      <c r="C48" s="6" t="s">
        <v>25</v>
      </c>
      <c r="D48" s="7">
        <v>2.5</v>
      </c>
      <c r="E48" s="7">
        <v>0</v>
      </c>
      <c r="F48" s="8">
        <f>ROUND(D48*E48,2)</f>
        <v>0</v>
      </c>
    </row>
    <row r="49" spans="1:6" x14ac:dyDescent="0.25">
      <c r="A49" s="5" t="s">
        <v>26</v>
      </c>
      <c r="B49" s="6" t="s">
        <v>36</v>
      </c>
      <c r="C49" s="6" t="s">
        <v>29</v>
      </c>
      <c r="D49" s="7">
        <v>2.5</v>
      </c>
      <c r="E49" s="7">
        <v>0</v>
      </c>
      <c r="F49" s="8">
        <f>ROUND(D49*E49,2)</f>
        <v>0</v>
      </c>
    </row>
    <row r="50" spans="1:6" ht="255" x14ac:dyDescent="0.25">
      <c r="A50" s="5" t="s">
        <v>6</v>
      </c>
      <c r="B50" s="6" t="s">
        <v>37</v>
      </c>
      <c r="C50" s="6" t="s">
        <v>25</v>
      </c>
      <c r="D50" s="7">
        <v>1.5</v>
      </c>
      <c r="E50" s="7">
        <v>0</v>
      </c>
      <c r="F50" s="8">
        <f>ROUND(D50*E50,2)</f>
        <v>0</v>
      </c>
    </row>
    <row r="51" spans="1:6" ht="285" x14ac:dyDescent="0.25">
      <c r="A51" s="5" t="s">
        <v>8</v>
      </c>
      <c r="B51" s="6" t="s">
        <v>109</v>
      </c>
      <c r="C51" s="6" t="s">
        <v>38</v>
      </c>
      <c r="D51" s="7">
        <v>21</v>
      </c>
      <c r="E51" s="7">
        <v>0</v>
      </c>
      <c r="F51" s="8">
        <f>ROUND(D51*E51,2)</f>
        <v>0</v>
      </c>
    </row>
    <row r="53" spans="1:6" x14ac:dyDescent="0.25">
      <c r="A53" s="3" t="s">
        <v>32</v>
      </c>
      <c r="B53" s="50" t="s">
        <v>133</v>
      </c>
      <c r="C53" s="51"/>
      <c r="D53" s="51"/>
      <c r="E53" s="51"/>
      <c r="F53" s="12">
        <f>SUM(F47:F51)</f>
        <v>0</v>
      </c>
    </row>
    <row r="55" spans="1:6" hidden="1" x14ac:dyDescent="0.25">
      <c r="B55" s="49" t="s">
        <v>141</v>
      </c>
      <c r="C55" s="49"/>
      <c r="D55" s="49"/>
      <c r="E55" s="49"/>
      <c r="F55" s="49"/>
    </row>
    <row r="57" spans="1:6" hidden="1" x14ac:dyDescent="0.25">
      <c r="B57" s="49"/>
      <c r="C57" s="49"/>
      <c r="D57" s="49"/>
      <c r="E57" s="49"/>
      <c r="F57" s="49"/>
    </row>
    <row r="59" spans="1:6" x14ac:dyDescent="0.25">
      <c r="A59" s="3" t="s">
        <v>39</v>
      </c>
      <c r="B59" s="50" t="s">
        <v>40</v>
      </c>
      <c r="C59" s="51"/>
      <c r="D59" s="51"/>
      <c r="E59" s="51"/>
      <c r="F59" s="4"/>
    </row>
    <row r="61" spans="1:6" ht="150" x14ac:dyDescent="0.25">
      <c r="A61" s="5" t="s">
        <v>3</v>
      </c>
      <c r="B61" s="6" t="s">
        <v>108</v>
      </c>
      <c r="C61" s="6" t="s">
        <v>41</v>
      </c>
      <c r="D61" s="7">
        <v>300</v>
      </c>
      <c r="E61" s="7">
        <v>0</v>
      </c>
      <c r="F61" s="8">
        <f>ROUND(D61*E61,2)</f>
        <v>0</v>
      </c>
    </row>
    <row r="63" spans="1:6" x14ac:dyDescent="0.25">
      <c r="A63" s="3" t="s">
        <v>39</v>
      </c>
      <c r="B63" s="50" t="s">
        <v>132</v>
      </c>
      <c r="C63" s="51"/>
      <c r="D63" s="51"/>
      <c r="E63" s="51"/>
      <c r="F63" s="12">
        <f>SUM(F61:F61)</f>
        <v>0</v>
      </c>
    </row>
    <row r="65" spans="1:6" hidden="1" x14ac:dyDescent="0.25">
      <c r="B65" s="49"/>
      <c r="C65" s="49"/>
      <c r="D65" s="49"/>
      <c r="E65" s="49"/>
      <c r="F65" s="49"/>
    </row>
    <row r="67" spans="1:6" hidden="1" x14ac:dyDescent="0.25">
      <c r="B67" s="49"/>
      <c r="C67" s="49"/>
      <c r="D67" s="49"/>
      <c r="E67" s="49"/>
      <c r="F67" s="49"/>
    </row>
    <row r="69" spans="1:6" hidden="1" x14ac:dyDescent="0.25">
      <c r="B69" s="49"/>
      <c r="C69" s="49"/>
      <c r="D69" s="49"/>
      <c r="E69" s="49"/>
      <c r="F69" s="49"/>
    </row>
    <row r="71" spans="1:6" hidden="1" x14ac:dyDescent="0.25">
      <c r="B71" s="49"/>
      <c r="C71" s="49"/>
      <c r="D71" s="49"/>
      <c r="E71" s="49"/>
      <c r="F71" s="49"/>
    </row>
    <row r="74" spans="1:6" x14ac:dyDescent="0.25">
      <c r="B74" s="50" t="s">
        <v>42</v>
      </c>
      <c r="C74" s="51"/>
      <c r="D74" s="51"/>
      <c r="E74" s="51"/>
    </row>
    <row r="76" spans="1:6" x14ac:dyDescent="0.25">
      <c r="A76" s="13" t="s">
        <v>1</v>
      </c>
      <c r="B76" s="50" t="s">
        <v>2</v>
      </c>
      <c r="C76" s="51"/>
      <c r="D76" s="51"/>
      <c r="E76" s="51"/>
      <c r="F76" s="12">
        <f>F21</f>
        <v>0</v>
      </c>
    </row>
    <row r="77" spans="1:6" x14ac:dyDescent="0.25">
      <c r="A77" s="13" t="s">
        <v>19</v>
      </c>
      <c r="B77" s="50" t="s">
        <v>20</v>
      </c>
      <c r="C77" s="51"/>
      <c r="D77" s="51"/>
      <c r="E77" s="51"/>
      <c r="F77" s="12">
        <f>F39</f>
        <v>0</v>
      </c>
    </row>
    <row r="78" spans="1:6" x14ac:dyDescent="0.25">
      <c r="A78" s="13" t="s">
        <v>32</v>
      </c>
      <c r="B78" s="50" t="s">
        <v>33</v>
      </c>
      <c r="C78" s="51"/>
      <c r="D78" s="51"/>
      <c r="E78" s="51"/>
      <c r="F78" s="12">
        <f>F53</f>
        <v>0</v>
      </c>
    </row>
    <row r="79" spans="1:6" x14ac:dyDescent="0.25">
      <c r="A79" s="13" t="s">
        <v>39</v>
      </c>
      <c r="B79" s="50" t="s">
        <v>40</v>
      </c>
      <c r="C79" s="51"/>
      <c r="D79" s="51"/>
      <c r="E79" s="51"/>
      <c r="F79" s="12">
        <f>F63</f>
        <v>0</v>
      </c>
    </row>
    <row r="81" spans="2:6" x14ac:dyDescent="0.25">
      <c r="B81" s="50" t="s">
        <v>130</v>
      </c>
      <c r="C81" s="51"/>
      <c r="D81" s="51"/>
      <c r="E81" s="51"/>
      <c r="F81" s="12">
        <f>SUM(F76:F79)</f>
        <v>0</v>
      </c>
    </row>
    <row r="84" spans="2:6" hidden="1" x14ac:dyDescent="0.25">
      <c r="B84" s="49"/>
      <c r="C84" s="49"/>
      <c r="D84" s="49"/>
      <c r="E84" s="49"/>
      <c r="F84" s="49"/>
    </row>
    <row r="86" spans="2:6" hidden="1" x14ac:dyDescent="0.25">
      <c r="B86" s="49"/>
      <c r="C86" s="49"/>
      <c r="D86" s="49"/>
      <c r="E86" s="49"/>
      <c r="F86" s="49"/>
    </row>
    <row r="88" spans="2:6" hidden="1" x14ac:dyDescent="0.25">
      <c r="B88" s="49"/>
      <c r="C88" s="49"/>
      <c r="D88" s="49"/>
      <c r="E88" s="49"/>
      <c r="F88" s="49"/>
    </row>
    <row r="91" spans="2:6" x14ac:dyDescent="0.25">
      <c r="B91" s="50" t="s">
        <v>43</v>
      </c>
      <c r="C91" s="51"/>
      <c r="D91" s="51"/>
      <c r="E91" s="51"/>
    </row>
    <row r="93" spans="2:6" x14ac:dyDescent="0.25">
      <c r="B93" s="50" t="s">
        <v>44</v>
      </c>
      <c r="C93" s="51"/>
      <c r="D93" s="51"/>
      <c r="E93" s="51"/>
      <c r="F93" s="12">
        <f>F81</f>
        <v>0</v>
      </c>
    </row>
    <row r="94" spans="2:6" x14ac:dyDescent="0.25">
      <c r="B94" s="50" t="s">
        <v>45</v>
      </c>
      <c r="C94" s="51"/>
      <c r="D94" s="51"/>
      <c r="E94" s="51"/>
      <c r="F94" s="12">
        <f>ROUND(F93*25/100,2)</f>
        <v>0</v>
      </c>
    </row>
    <row r="95" spans="2:6" x14ac:dyDescent="0.25">
      <c r="B95" s="50" t="s">
        <v>129</v>
      </c>
      <c r="C95" s="51"/>
      <c r="D95" s="51"/>
      <c r="E95" s="51"/>
      <c r="F95" s="12">
        <f>SUM(F93:F94)</f>
        <v>0</v>
      </c>
    </row>
    <row r="98" spans="2:6" hidden="1" x14ac:dyDescent="0.25">
      <c r="B98" s="49"/>
      <c r="C98" s="49"/>
      <c r="D98" s="49"/>
      <c r="E98" s="49"/>
      <c r="F98" s="49"/>
    </row>
    <row r="100" spans="2:6" hidden="1" x14ac:dyDescent="0.25">
      <c r="B100" s="49"/>
      <c r="C100" s="49"/>
      <c r="D100" s="49"/>
      <c r="E100" s="49"/>
      <c r="F100" s="49"/>
    </row>
    <row r="102" spans="2:6" hidden="1" x14ac:dyDescent="0.25">
      <c r="B102" s="49"/>
      <c r="C102" s="49"/>
      <c r="D102" s="49"/>
      <c r="E102" s="49"/>
      <c r="F102" s="49"/>
    </row>
  </sheetData>
  <sheetProtection algorithmName="SHA-512" hashValue="epxikVoGPKuNdVcv2qy3AQBpnKnHgQXrRffqQRwD+EgXv1ImBkCO7dhdnvDbeiLygESg/kji0vyJrAMW49z4XQ==" saltValue="cVgCt7YdgSvLMYxcXNn0Hw==" spinCount="100000" sheet="1" objects="1" scenarios="1"/>
  <protectedRanges>
    <protectedRange sqref="E61" name="Raspon3"/>
    <protectedRange sqref="E47:E51" name="Raspon2"/>
    <protectedRange sqref="E11:E19" name="Raspon1"/>
  </protectedRanges>
  <mergeCells count="38">
    <mergeCell ref="B100:F100"/>
    <mergeCell ref="B102:F102"/>
    <mergeCell ref="B88:F88"/>
    <mergeCell ref="B91:E91"/>
    <mergeCell ref="B93:E93"/>
    <mergeCell ref="B94:E94"/>
    <mergeCell ref="B95:E95"/>
    <mergeCell ref="B98:F98"/>
    <mergeCell ref="B86:F86"/>
    <mergeCell ref="B65:F65"/>
    <mergeCell ref="B67:F67"/>
    <mergeCell ref="B69:F69"/>
    <mergeCell ref="B71:F71"/>
    <mergeCell ref="B74:E74"/>
    <mergeCell ref="B76:E76"/>
    <mergeCell ref="B77:E77"/>
    <mergeCell ref="B78:E78"/>
    <mergeCell ref="B79:E79"/>
    <mergeCell ref="B81:E81"/>
    <mergeCell ref="B84:F84"/>
    <mergeCell ref="B63:E63"/>
    <mergeCell ref="B21:E21"/>
    <mergeCell ref="B23:F23"/>
    <mergeCell ref="B25:E25"/>
    <mergeCell ref="B39:E39"/>
    <mergeCell ref="B41:F41"/>
    <mergeCell ref="B43:F43"/>
    <mergeCell ref="B45:E45"/>
    <mergeCell ref="B53:E53"/>
    <mergeCell ref="B55:F55"/>
    <mergeCell ref="B57:F57"/>
    <mergeCell ref="B59:E59"/>
    <mergeCell ref="B9:E9"/>
    <mergeCell ref="B1:F1"/>
    <mergeCell ref="B2:F2"/>
    <mergeCell ref="B3:F3"/>
    <mergeCell ref="B5:F5"/>
    <mergeCell ref="B7:F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2EB7A-C48B-4CB2-9D00-CA67B3ECD6C8}">
  <dimension ref="A1:F112"/>
  <sheetViews>
    <sheetView topLeftCell="A66" workbookViewId="0">
      <selection activeCell="E11" sqref="E11"/>
    </sheetView>
  </sheetViews>
  <sheetFormatPr defaultRowHeight="15" x14ac:dyDescent="0.25"/>
  <cols>
    <col min="1" max="1" width="5.7109375" style="1" customWidth="1"/>
    <col min="2" max="2" width="40.7109375" style="22" customWidth="1"/>
    <col min="3" max="3" width="5.7109375" style="22" customWidth="1"/>
    <col min="4" max="6" width="11.7109375" style="2" customWidth="1"/>
  </cols>
  <sheetData>
    <row r="1" spans="1:6" ht="15" customHeight="1" x14ac:dyDescent="0.25">
      <c r="B1" s="49" t="s">
        <v>0</v>
      </c>
      <c r="C1" s="49"/>
      <c r="D1" s="49"/>
      <c r="E1" s="49"/>
      <c r="F1" s="49"/>
    </row>
    <row r="2" spans="1:6" ht="15" customHeight="1" x14ac:dyDescent="0.25">
      <c r="B2" s="49" t="s">
        <v>219</v>
      </c>
      <c r="C2" s="49"/>
      <c r="D2" s="49"/>
      <c r="E2" s="49"/>
      <c r="F2" s="49"/>
    </row>
    <row r="3" spans="1:6" ht="15" customHeight="1" x14ac:dyDescent="0.25">
      <c r="B3" s="49" t="s">
        <v>218</v>
      </c>
      <c r="C3" s="49"/>
      <c r="D3" s="49"/>
      <c r="E3" s="49"/>
      <c r="F3" s="49"/>
    </row>
    <row r="5" spans="1:6" hidden="1" x14ac:dyDescent="0.25">
      <c r="B5" s="49"/>
      <c r="C5" s="49"/>
      <c r="D5" s="49"/>
      <c r="E5" s="49"/>
      <c r="F5" s="49"/>
    </row>
    <row r="6" spans="1:6" ht="30" x14ac:dyDescent="0.25">
      <c r="A6" s="20" t="s">
        <v>102</v>
      </c>
      <c r="B6" s="20" t="s">
        <v>103</v>
      </c>
      <c r="C6" s="21" t="s">
        <v>104</v>
      </c>
      <c r="D6" s="20" t="s">
        <v>105</v>
      </c>
      <c r="E6" s="20" t="s">
        <v>106</v>
      </c>
      <c r="F6" s="20" t="s">
        <v>107</v>
      </c>
    </row>
    <row r="7" spans="1:6" hidden="1" x14ac:dyDescent="0.25">
      <c r="B7" s="49"/>
      <c r="C7" s="49"/>
      <c r="D7" s="49"/>
      <c r="E7" s="49"/>
      <c r="F7" s="49"/>
    </row>
    <row r="9" spans="1:6" x14ac:dyDescent="0.25">
      <c r="A9" s="3" t="s">
        <v>1</v>
      </c>
      <c r="B9" s="50" t="s">
        <v>2</v>
      </c>
      <c r="C9" s="51"/>
      <c r="D9" s="51"/>
      <c r="E9" s="51"/>
      <c r="F9" s="4"/>
    </row>
    <row r="11" spans="1:6" ht="120" x14ac:dyDescent="0.25">
      <c r="A11" s="5" t="s">
        <v>3</v>
      </c>
      <c r="B11" s="6" t="s">
        <v>4</v>
      </c>
      <c r="C11" s="6" t="s">
        <v>5</v>
      </c>
      <c r="D11" s="7">
        <v>1</v>
      </c>
      <c r="E11" s="7">
        <v>0</v>
      </c>
      <c r="F11" s="8">
        <f>ROUND(D11*E11,2)</f>
        <v>0</v>
      </c>
    </row>
    <row r="12" spans="1:6" ht="270" x14ac:dyDescent="0.25">
      <c r="A12" s="5" t="s">
        <v>6</v>
      </c>
      <c r="B12" s="6" t="s">
        <v>7</v>
      </c>
      <c r="C12" s="6" t="s">
        <v>5</v>
      </c>
      <c r="D12" s="7">
        <v>1</v>
      </c>
      <c r="E12" s="7">
        <v>0</v>
      </c>
      <c r="F12" s="8">
        <f>ROUND(D12*E12,2)</f>
        <v>0</v>
      </c>
    </row>
    <row r="13" spans="1:6" ht="180" x14ac:dyDescent="0.25">
      <c r="A13" s="5" t="s">
        <v>8</v>
      </c>
      <c r="B13" s="6" t="s">
        <v>9</v>
      </c>
      <c r="C13" s="6" t="s">
        <v>10</v>
      </c>
      <c r="D13" s="7">
        <v>55</v>
      </c>
      <c r="E13" s="7">
        <v>0</v>
      </c>
      <c r="F13" s="8">
        <f>ROUND(D13*E13,2)</f>
        <v>0</v>
      </c>
    </row>
    <row r="14" spans="1:6" ht="210" x14ac:dyDescent="0.25">
      <c r="A14" s="5" t="s">
        <v>11</v>
      </c>
      <c r="B14" s="6" t="s">
        <v>12</v>
      </c>
      <c r="C14" s="6" t="s">
        <v>5</v>
      </c>
      <c r="D14" s="7">
        <v>1</v>
      </c>
      <c r="E14" s="7">
        <v>0</v>
      </c>
      <c r="F14" s="8">
        <f>ROUND(D14*E14,2)</f>
        <v>0</v>
      </c>
    </row>
    <row r="15" spans="1:6" ht="330" x14ac:dyDescent="0.25">
      <c r="A15" s="5" t="s">
        <v>13</v>
      </c>
      <c r="B15" s="6" t="s">
        <v>112</v>
      </c>
      <c r="C15" s="6" t="s">
        <v>10</v>
      </c>
      <c r="D15" s="7">
        <v>9</v>
      </c>
      <c r="E15" s="7">
        <v>0</v>
      </c>
      <c r="F15" s="8">
        <f>ROUND(D15*E15,2)</f>
        <v>0</v>
      </c>
    </row>
    <row r="16" spans="1:6" ht="345" x14ac:dyDescent="0.25">
      <c r="A16" s="5" t="s">
        <v>14</v>
      </c>
      <c r="B16" s="6" t="s">
        <v>15</v>
      </c>
      <c r="C16" s="6" t="s">
        <v>10</v>
      </c>
      <c r="D16" s="7">
        <v>12</v>
      </c>
      <c r="E16" s="7">
        <v>0</v>
      </c>
      <c r="F16" s="8">
        <f>ROUND(D16*E16,2)</f>
        <v>0</v>
      </c>
    </row>
    <row r="17" spans="1:6" ht="105" x14ac:dyDescent="0.25">
      <c r="A17" s="9" t="s">
        <v>16</v>
      </c>
      <c r="B17" s="10" t="s">
        <v>122</v>
      </c>
      <c r="C17" s="10"/>
      <c r="D17" s="11"/>
      <c r="E17" s="11"/>
      <c r="F17" s="11"/>
    </row>
    <row r="18" spans="1:6" ht="105" x14ac:dyDescent="0.25">
      <c r="A18" s="5" t="s">
        <v>17</v>
      </c>
      <c r="B18" s="6" t="s">
        <v>121</v>
      </c>
      <c r="C18" s="6" t="s">
        <v>18</v>
      </c>
      <c r="D18" s="7">
        <v>6</v>
      </c>
      <c r="E18" s="7">
        <v>0</v>
      </c>
      <c r="F18" s="8">
        <f>ROUND(D18*E18,2)</f>
        <v>0</v>
      </c>
    </row>
    <row r="19" spans="1:6" ht="150" x14ac:dyDescent="0.25">
      <c r="A19" s="5" t="s">
        <v>110</v>
      </c>
      <c r="B19" s="6" t="s">
        <v>111</v>
      </c>
      <c r="C19" s="6" t="s">
        <v>18</v>
      </c>
      <c r="D19" s="7">
        <v>2</v>
      </c>
      <c r="E19" s="7">
        <v>0</v>
      </c>
      <c r="F19" s="8">
        <f>ROUND(D19*E19,2)</f>
        <v>0</v>
      </c>
    </row>
    <row r="21" spans="1:6" x14ac:dyDescent="0.25">
      <c r="A21" s="3" t="s">
        <v>1</v>
      </c>
      <c r="B21" s="50" t="s">
        <v>136</v>
      </c>
      <c r="C21" s="51"/>
      <c r="D21" s="51"/>
      <c r="E21" s="51"/>
      <c r="F21" s="12">
        <f>SUM(F11:F19)</f>
        <v>0</v>
      </c>
    </row>
    <row r="23" spans="1:6" hidden="1" x14ac:dyDescent="0.25">
      <c r="B23" s="49"/>
      <c r="C23" s="49"/>
      <c r="D23" s="49"/>
      <c r="E23" s="49"/>
      <c r="F23" s="49"/>
    </row>
    <row r="25" spans="1:6" x14ac:dyDescent="0.25">
      <c r="A25" s="3" t="s">
        <v>19</v>
      </c>
      <c r="B25" s="50" t="s">
        <v>128</v>
      </c>
      <c r="C25" s="51"/>
      <c r="D25" s="51"/>
      <c r="E25" s="51"/>
      <c r="F25" s="4"/>
    </row>
    <row r="27" spans="1:6" ht="180" x14ac:dyDescent="0.25">
      <c r="A27" s="5" t="s">
        <v>3</v>
      </c>
      <c r="B27" s="6" t="s">
        <v>203</v>
      </c>
      <c r="C27" s="6" t="s">
        <v>29</v>
      </c>
      <c r="D27" s="7">
        <v>42</v>
      </c>
      <c r="E27" s="7">
        <v>0</v>
      </c>
      <c r="F27" s="8">
        <f>ROUND(D27*E27,2)</f>
        <v>0</v>
      </c>
    </row>
    <row r="29" spans="1:6" x14ac:dyDescent="0.25">
      <c r="A29" s="3" t="s">
        <v>19</v>
      </c>
      <c r="B29" s="50" t="s">
        <v>135</v>
      </c>
      <c r="C29" s="51"/>
      <c r="D29" s="51"/>
      <c r="E29" s="51"/>
      <c r="F29" s="12">
        <f>SUM(F27:F27)</f>
        <v>0</v>
      </c>
    </row>
    <row r="31" spans="1:6" hidden="1" x14ac:dyDescent="0.25">
      <c r="B31" s="49"/>
      <c r="C31" s="49"/>
      <c r="D31" s="49"/>
      <c r="E31" s="49"/>
      <c r="F31" s="49"/>
    </row>
    <row r="33" spans="1:6" x14ac:dyDescent="0.25">
      <c r="A33" s="3" t="s">
        <v>32</v>
      </c>
      <c r="B33" s="50" t="s">
        <v>20</v>
      </c>
      <c r="C33" s="51"/>
      <c r="D33" s="51"/>
      <c r="E33" s="51"/>
      <c r="F33" s="4"/>
    </row>
    <row r="35" spans="1:6" ht="255" x14ac:dyDescent="0.25">
      <c r="A35" s="5" t="s">
        <v>3</v>
      </c>
      <c r="B35" s="6" t="s">
        <v>21</v>
      </c>
      <c r="C35" s="6"/>
      <c r="D35" s="7"/>
      <c r="E35" s="7"/>
      <c r="F35" s="7"/>
    </row>
    <row r="36" spans="1:6" ht="225" x14ac:dyDescent="0.25">
      <c r="A36" s="9" t="s">
        <v>16</v>
      </c>
      <c r="B36" s="10" t="s">
        <v>22</v>
      </c>
      <c r="C36" s="10"/>
      <c r="D36" s="11"/>
      <c r="E36" s="11"/>
      <c r="F36" s="11"/>
    </row>
    <row r="37" spans="1:6" x14ac:dyDescent="0.25">
      <c r="A37" s="5" t="s">
        <v>23</v>
      </c>
      <c r="B37" s="6" t="s">
        <v>24</v>
      </c>
      <c r="C37" s="6" t="s">
        <v>25</v>
      </c>
      <c r="D37" s="7">
        <v>45</v>
      </c>
      <c r="E37" s="7">
        <v>0</v>
      </c>
      <c r="F37" s="8">
        <f>ROUND(D37*E37,2)</f>
        <v>0</v>
      </c>
    </row>
    <row r="38" spans="1:6" x14ac:dyDescent="0.25">
      <c r="A38" s="5" t="s">
        <v>26</v>
      </c>
      <c r="B38" s="6" t="s">
        <v>27</v>
      </c>
      <c r="C38" s="6" t="s">
        <v>25</v>
      </c>
      <c r="D38" s="7">
        <v>19</v>
      </c>
      <c r="E38" s="7">
        <v>0</v>
      </c>
      <c r="F38" s="8">
        <f>ROUND(D38*E38,2)</f>
        <v>0</v>
      </c>
    </row>
    <row r="39" spans="1:6" ht="285" x14ac:dyDescent="0.25">
      <c r="A39" s="5" t="s">
        <v>6</v>
      </c>
      <c r="B39" s="6" t="s">
        <v>28</v>
      </c>
      <c r="C39" s="6" t="s">
        <v>29</v>
      </c>
      <c r="D39" s="7">
        <v>43</v>
      </c>
      <c r="E39" s="7">
        <v>0</v>
      </c>
      <c r="F39" s="8">
        <f>ROUND(D39*E39,2)</f>
        <v>0</v>
      </c>
    </row>
    <row r="40" spans="1:6" ht="270" x14ac:dyDescent="0.25">
      <c r="A40" s="5" t="s">
        <v>8</v>
      </c>
      <c r="B40" s="6" t="s">
        <v>30</v>
      </c>
      <c r="C40" s="6" t="s">
        <v>25</v>
      </c>
      <c r="D40" s="7">
        <v>7</v>
      </c>
      <c r="E40" s="7">
        <v>0</v>
      </c>
      <c r="F40" s="8">
        <f>ROUND(D40*E40,2)</f>
        <v>0</v>
      </c>
    </row>
    <row r="41" spans="1:6" ht="210" x14ac:dyDescent="0.25">
      <c r="A41" s="5" t="s">
        <v>11</v>
      </c>
      <c r="B41" s="6" t="s">
        <v>31</v>
      </c>
      <c r="C41" s="6" t="s">
        <v>25</v>
      </c>
      <c r="D41" s="7">
        <v>33</v>
      </c>
      <c r="E41" s="7">
        <v>0</v>
      </c>
      <c r="F41" s="8">
        <f>ROUND(D41*E41,2)</f>
        <v>0</v>
      </c>
    </row>
    <row r="42" spans="1:6" ht="240" x14ac:dyDescent="0.25">
      <c r="A42" s="5" t="s">
        <v>13</v>
      </c>
      <c r="B42" s="6" t="s">
        <v>161</v>
      </c>
      <c r="C42" s="6" t="s">
        <v>25</v>
      </c>
      <c r="D42" s="7">
        <v>6</v>
      </c>
      <c r="E42" s="7">
        <v>0</v>
      </c>
      <c r="F42" s="8">
        <f>ROUND(D42*E42,2)</f>
        <v>0</v>
      </c>
    </row>
    <row r="43" spans="1:6" ht="75" x14ac:dyDescent="0.25">
      <c r="A43" s="5" t="s">
        <v>14</v>
      </c>
      <c r="B43" s="6" t="s">
        <v>119</v>
      </c>
      <c r="C43" s="6" t="s">
        <v>29</v>
      </c>
      <c r="D43" s="7">
        <v>50</v>
      </c>
      <c r="E43" s="7">
        <v>0</v>
      </c>
      <c r="F43" s="8">
        <f>ROUND(D43*E43,2)</f>
        <v>0</v>
      </c>
    </row>
    <row r="45" spans="1:6" x14ac:dyDescent="0.25">
      <c r="A45" s="3" t="s">
        <v>32</v>
      </c>
      <c r="B45" s="50" t="s">
        <v>134</v>
      </c>
      <c r="C45" s="51"/>
      <c r="D45" s="51"/>
      <c r="E45" s="51"/>
      <c r="F45" s="12">
        <f>SUM(F35:F43)</f>
        <v>0</v>
      </c>
    </row>
    <row r="47" spans="1:6" hidden="1" x14ac:dyDescent="0.25">
      <c r="B47" s="49"/>
      <c r="C47" s="49"/>
      <c r="D47" s="49"/>
      <c r="E47" s="49"/>
      <c r="F47" s="49"/>
    </row>
    <row r="49" spans="1:6" x14ac:dyDescent="0.25">
      <c r="A49" s="3" t="s">
        <v>39</v>
      </c>
      <c r="B49" s="50" t="s">
        <v>33</v>
      </c>
      <c r="C49" s="51"/>
      <c r="D49" s="51"/>
      <c r="E49" s="51"/>
      <c r="F49" s="4"/>
    </row>
    <row r="51" spans="1:6" ht="180" x14ac:dyDescent="0.25">
      <c r="A51" s="5" t="s">
        <v>3</v>
      </c>
      <c r="B51" s="6" t="s">
        <v>34</v>
      </c>
      <c r="C51" s="6"/>
      <c r="D51" s="7"/>
      <c r="E51" s="7"/>
      <c r="F51" s="7"/>
    </row>
    <row r="52" spans="1:6" x14ac:dyDescent="0.25">
      <c r="A52" s="5" t="s">
        <v>23</v>
      </c>
      <c r="B52" s="6" t="s">
        <v>35</v>
      </c>
      <c r="C52" s="6" t="s">
        <v>25</v>
      </c>
      <c r="D52" s="7">
        <v>4.5</v>
      </c>
      <c r="E52" s="7">
        <v>0</v>
      </c>
      <c r="F52" s="8">
        <f>ROUND(D52*E52,2)</f>
        <v>0</v>
      </c>
    </row>
    <row r="53" spans="1:6" x14ac:dyDescent="0.25">
      <c r="A53" s="5" t="s">
        <v>26</v>
      </c>
      <c r="B53" s="6" t="s">
        <v>36</v>
      </c>
      <c r="C53" s="6" t="s">
        <v>29</v>
      </c>
      <c r="D53" s="7">
        <v>3</v>
      </c>
      <c r="E53" s="7">
        <v>0</v>
      </c>
      <c r="F53" s="8">
        <f>ROUND(D53*E53,2)</f>
        <v>0</v>
      </c>
    </row>
    <row r="54" spans="1:6" ht="255" x14ac:dyDescent="0.25">
      <c r="A54" s="5" t="s">
        <v>6</v>
      </c>
      <c r="B54" s="6" t="s">
        <v>37</v>
      </c>
      <c r="C54" s="6" t="s">
        <v>25</v>
      </c>
      <c r="D54" s="7">
        <v>2.5</v>
      </c>
      <c r="E54" s="7">
        <v>0</v>
      </c>
      <c r="F54" s="8">
        <f>ROUND(D54*E54,2)</f>
        <v>0</v>
      </c>
    </row>
    <row r="55" spans="1:6" ht="285" x14ac:dyDescent="0.25">
      <c r="A55" s="5" t="s">
        <v>8</v>
      </c>
      <c r="B55" s="6" t="s">
        <v>109</v>
      </c>
      <c r="C55" s="6" t="s">
        <v>38</v>
      </c>
      <c r="D55" s="7">
        <v>19</v>
      </c>
      <c r="E55" s="7">
        <v>0</v>
      </c>
      <c r="F55" s="8">
        <f>ROUND(D55*E55,2)</f>
        <v>0</v>
      </c>
    </row>
    <row r="57" spans="1:6" x14ac:dyDescent="0.25">
      <c r="A57" s="3" t="s">
        <v>39</v>
      </c>
      <c r="B57" s="50" t="s">
        <v>133</v>
      </c>
      <c r="C57" s="51"/>
      <c r="D57" s="51"/>
      <c r="E57" s="51"/>
      <c r="F57" s="12">
        <f>SUM(F51:F55)</f>
        <v>0</v>
      </c>
    </row>
    <row r="59" spans="1:6" hidden="1" x14ac:dyDescent="0.25">
      <c r="B59" s="49"/>
      <c r="C59" s="49"/>
      <c r="D59" s="49"/>
      <c r="E59" s="49"/>
      <c r="F59" s="49"/>
    </row>
    <row r="61" spans="1:6" x14ac:dyDescent="0.25">
      <c r="A61" s="3" t="s">
        <v>118</v>
      </c>
      <c r="B61" s="50" t="s">
        <v>40</v>
      </c>
      <c r="C61" s="51"/>
      <c r="D61" s="51"/>
      <c r="E61" s="51"/>
      <c r="F61" s="4"/>
    </row>
    <row r="63" spans="1:6" ht="150" x14ac:dyDescent="0.25">
      <c r="A63" s="5" t="s">
        <v>3</v>
      </c>
      <c r="B63" s="6" t="s">
        <v>108</v>
      </c>
      <c r="C63" s="6" t="s">
        <v>41</v>
      </c>
      <c r="D63" s="7">
        <v>450</v>
      </c>
      <c r="E63" s="7">
        <v>0</v>
      </c>
      <c r="F63" s="8">
        <f>ROUND(D63*E63,2)</f>
        <v>0</v>
      </c>
    </row>
    <row r="65" spans="1:6" x14ac:dyDescent="0.25">
      <c r="A65" s="3" t="s">
        <v>118</v>
      </c>
      <c r="B65" s="50" t="s">
        <v>132</v>
      </c>
      <c r="C65" s="51"/>
      <c r="D65" s="51"/>
      <c r="E65" s="51"/>
      <c r="F65" s="12">
        <f>SUM(F63:F63)</f>
        <v>0</v>
      </c>
    </row>
    <row r="67" spans="1:6" hidden="1" x14ac:dyDescent="0.25">
      <c r="B67" s="49"/>
      <c r="C67" s="49"/>
      <c r="D67" s="49"/>
      <c r="E67" s="49"/>
      <c r="F67" s="49"/>
    </row>
    <row r="69" spans="1:6" x14ac:dyDescent="0.25">
      <c r="A69" s="3" t="s">
        <v>124</v>
      </c>
      <c r="B69" s="50" t="s">
        <v>123</v>
      </c>
      <c r="C69" s="51"/>
      <c r="D69" s="51"/>
      <c r="E69" s="51"/>
      <c r="F69" s="4"/>
    </row>
    <row r="71" spans="1:6" ht="60" x14ac:dyDescent="0.25">
      <c r="A71" s="5" t="s">
        <v>3</v>
      </c>
      <c r="B71" s="6" t="s">
        <v>201</v>
      </c>
      <c r="C71" s="6" t="s">
        <v>10</v>
      </c>
      <c r="D71" s="7">
        <v>27</v>
      </c>
      <c r="E71" s="7">
        <v>0</v>
      </c>
      <c r="F71" s="8">
        <f>ROUND(D71*E71,2)</f>
        <v>0</v>
      </c>
    </row>
    <row r="73" spans="1:6" x14ac:dyDescent="0.25">
      <c r="A73" s="3" t="s">
        <v>124</v>
      </c>
      <c r="B73" s="50" t="s">
        <v>131</v>
      </c>
      <c r="C73" s="51"/>
      <c r="D73" s="51"/>
      <c r="E73" s="51"/>
      <c r="F73" s="12">
        <f>SUM(F71:F71)</f>
        <v>0</v>
      </c>
    </row>
    <row r="75" spans="1:6" hidden="1" x14ac:dyDescent="0.25">
      <c r="B75" s="49"/>
      <c r="C75" s="49"/>
      <c r="D75" s="49"/>
      <c r="E75" s="49"/>
      <c r="F75" s="49"/>
    </row>
    <row r="77" spans="1:6" hidden="1" x14ac:dyDescent="0.25">
      <c r="B77" s="49"/>
      <c r="C77" s="49"/>
      <c r="D77" s="49"/>
      <c r="E77" s="49"/>
      <c r="F77" s="49"/>
    </row>
    <row r="79" spans="1:6" hidden="1" x14ac:dyDescent="0.25">
      <c r="B79" s="49"/>
      <c r="C79" s="49"/>
      <c r="D79" s="49"/>
      <c r="E79" s="49"/>
      <c r="F79" s="49"/>
    </row>
    <row r="82" spans="1:6" x14ac:dyDescent="0.25">
      <c r="B82" s="50" t="s">
        <v>42</v>
      </c>
      <c r="C82" s="51"/>
      <c r="D82" s="51"/>
      <c r="E82" s="51"/>
    </row>
    <row r="84" spans="1:6" x14ac:dyDescent="0.25">
      <c r="A84" s="13" t="s">
        <v>1</v>
      </c>
      <c r="B84" s="50" t="s">
        <v>2</v>
      </c>
      <c r="C84" s="51"/>
      <c r="D84" s="51"/>
      <c r="E84" s="51"/>
      <c r="F84" s="12">
        <f>F21</f>
        <v>0</v>
      </c>
    </row>
    <row r="85" spans="1:6" x14ac:dyDescent="0.25">
      <c r="A85" s="13" t="s">
        <v>19</v>
      </c>
      <c r="B85" s="50" t="s">
        <v>128</v>
      </c>
      <c r="C85" s="51"/>
      <c r="D85" s="51"/>
      <c r="E85" s="51"/>
      <c r="F85" s="12">
        <f>F29</f>
        <v>0</v>
      </c>
    </row>
    <row r="86" spans="1:6" x14ac:dyDescent="0.25">
      <c r="A86" s="13" t="s">
        <v>32</v>
      </c>
      <c r="B86" s="50" t="s">
        <v>20</v>
      </c>
      <c r="C86" s="51"/>
      <c r="D86" s="51"/>
      <c r="E86" s="51"/>
      <c r="F86" s="12">
        <f>F45</f>
        <v>0</v>
      </c>
    </row>
    <row r="87" spans="1:6" x14ac:dyDescent="0.25">
      <c r="A87" s="13" t="s">
        <v>39</v>
      </c>
      <c r="B87" s="50" t="s">
        <v>33</v>
      </c>
      <c r="C87" s="51"/>
      <c r="D87" s="51"/>
      <c r="E87" s="51"/>
      <c r="F87" s="12">
        <f>F57</f>
        <v>0</v>
      </c>
    </row>
    <row r="88" spans="1:6" x14ac:dyDescent="0.25">
      <c r="A88" s="13" t="s">
        <v>118</v>
      </c>
      <c r="B88" s="50" t="s">
        <v>40</v>
      </c>
      <c r="C88" s="51"/>
      <c r="D88" s="51"/>
      <c r="E88" s="51"/>
      <c r="F88" s="12">
        <f>F65</f>
        <v>0</v>
      </c>
    </row>
    <row r="89" spans="1:6" x14ac:dyDescent="0.25">
      <c r="A89" s="13" t="s">
        <v>124</v>
      </c>
      <c r="B89" s="50" t="s">
        <v>123</v>
      </c>
      <c r="C89" s="51"/>
      <c r="D89" s="51"/>
      <c r="E89" s="51"/>
      <c r="F89" s="12">
        <f>F73</f>
        <v>0</v>
      </c>
    </row>
    <row r="91" spans="1:6" x14ac:dyDescent="0.25">
      <c r="B91" s="50" t="s">
        <v>130</v>
      </c>
      <c r="C91" s="51"/>
      <c r="D91" s="51"/>
      <c r="E91" s="51"/>
      <c r="F91" s="12">
        <f>SUM(F84:F89)</f>
        <v>0</v>
      </c>
    </row>
    <row r="94" spans="1:6" hidden="1" x14ac:dyDescent="0.25">
      <c r="B94" s="49"/>
      <c r="C94" s="49"/>
      <c r="D94" s="49"/>
      <c r="E94" s="49"/>
      <c r="F94" s="49"/>
    </row>
    <row r="96" spans="1:6" hidden="1" x14ac:dyDescent="0.25">
      <c r="B96" s="49"/>
      <c r="C96" s="49"/>
      <c r="D96" s="49"/>
      <c r="E96" s="49"/>
      <c r="F96" s="49"/>
    </row>
    <row r="98" spans="2:6" hidden="1" x14ac:dyDescent="0.25">
      <c r="B98" s="49"/>
      <c r="C98" s="49"/>
      <c r="D98" s="49"/>
      <c r="E98" s="49"/>
      <c r="F98" s="49"/>
    </row>
    <row r="101" spans="2:6" x14ac:dyDescent="0.25">
      <c r="B101" s="50" t="s">
        <v>43</v>
      </c>
      <c r="C101" s="51"/>
      <c r="D101" s="51"/>
      <c r="E101" s="51"/>
    </row>
    <row r="103" spans="2:6" x14ac:dyDescent="0.25">
      <c r="B103" s="50" t="s">
        <v>44</v>
      </c>
      <c r="C103" s="51"/>
      <c r="D103" s="51"/>
      <c r="E103" s="51"/>
      <c r="F103" s="12">
        <f>F91</f>
        <v>0</v>
      </c>
    </row>
    <row r="104" spans="2:6" x14ac:dyDescent="0.25">
      <c r="B104" s="50" t="s">
        <v>45</v>
      </c>
      <c r="C104" s="51"/>
      <c r="D104" s="51"/>
      <c r="E104" s="51"/>
      <c r="F104" s="12">
        <f>ROUND(F103*25/100,2)</f>
        <v>0</v>
      </c>
    </row>
    <row r="105" spans="2:6" x14ac:dyDescent="0.25">
      <c r="B105" s="50" t="s">
        <v>129</v>
      </c>
      <c r="C105" s="51"/>
      <c r="D105" s="51"/>
      <c r="E105" s="51"/>
      <c r="F105" s="12">
        <f>SUM(F103:F104)</f>
        <v>0</v>
      </c>
    </row>
    <row r="108" spans="2:6" hidden="1" x14ac:dyDescent="0.25">
      <c r="B108" s="49"/>
      <c r="C108" s="49"/>
      <c r="D108" s="49"/>
      <c r="E108" s="49"/>
      <c r="F108" s="49"/>
    </row>
    <row r="110" spans="2:6" hidden="1" x14ac:dyDescent="0.25">
      <c r="B110" s="49"/>
      <c r="C110" s="49"/>
      <c r="D110" s="49"/>
      <c r="E110" s="49"/>
      <c r="F110" s="49"/>
    </row>
    <row r="112" spans="2:6" hidden="1" x14ac:dyDescent="0.25">
      <c r="B112" s="49"/>
      <c r="C112" s="49"/>
      <c r="D112" s="49"/>
      <c r="E112" s="49"/>
      <c r="F112" s="49"/>
    </row>
  </sheetData>
  <sheetProtection algorithmName="SHA-512" hashValue="kC4GWxM8HQ/hXHtoolNDWsfKwoh11sw7ZnNbRFX9YEPw4XbJmHrvrtR6qBMwt00hW8j98A9POYluDyX6MgYCeg==" saltValue="EL/WWacU+ofCd/f4UsF5ow==" spinCount="100000" sheet="1" objects="1" scenarios="1"/>
  <protectedRanges>
    <protectedRange sqref="E71" name="Raspon6"/>
    <protectedRange sqref="E63" name="Raspon5"/>
    <protectedRange sqref="E52:E55" name="Raspon4"/>
    <protectedRange sqref="E37:E43" name="Raspon3"/>
    <protectedRange sqref="E27" name="Raspon2"/>
    <protectedRange sqref="E11:E19" name="Raspon1"/>
  </protectedRanges>
  <mergeCells count="43">
    <mergeCell ref="B9:E9"/>
    <mergeCell ref="B21:E21"/>
    <mergeCell ref="B23:F23"/>
    <mergeCell ref="B25:E25"/>
    <mergeCell ref="B29:E29"/>
    <mergeCell ref="B31:F31"/>
    <mergeCell ref="B67:F67"/>
    <mergeCell ref="B69:E69"/>
    <mergeCell ref="B73:E73"/>
    <mergeCell ref="B75:F75"/>
    <mergeCell ref="B33:E33"/>
    <mergeCell ref="B1:F1"/>
    <mergeCell ref="B2:F2"/>
    <mergeCell ref="B3:F3"/>
    <mergeCell ref="B5:F5"/>
    <mergeCell ref="B7:F7"/>
    <mergeCell ref="B94:F94"/>
    <mergeCell ref="B96:F96"/>
    <mergeCell ref="B77:F77"/>
    <mergeCell ref="B45:E45"/>
    <mergeCell ref="B47:F47"/>
    <mergeCell ref="B49:E49"/>
    <mergeCell ref="B57:E57"/>
    <mergeCell ref="B59:F59"/>
    <mergeCell ref="B61:E61"/>
    <mergeCell ref="B65:E65"/>
    <mergeCell ref="B98:F98"/>
    <mergeCell ref="B79:F79"/>
    <mergeCell ref="B82:E82"/>
    <mergeCell ref="B84:E84"/>
    <mergeCell ref="B85:E85"/>
    <mergeCell ref="B86:E86"/>
    <mergeCell ref="B87:E87"/>
    <mergeCell ref="B88:E88"/>
    <mergeCell ref="B89:E89"/>
    <mergeCell ref="B91:E91"/>
    <mergeCell ref="B112:F112"/>
    <mergeCell ref="B101:E101"/>
    <mergeCell ref="B103:E103"/>
    <mergeCell ref="B104:E104"/>
    <mergeCell ref="B105:E105"/>
    <mergeCell ref="B108:F108"/>
    <mergeCell ref="B110:F11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6E7F18-2B08-4683-8154-081E7B7A1C09}">
  <dimension ref="A1:F78"/>
  <sheetViews>
    <sheetView workbookViewId="0">
      <selection activeCell="F14" sqref="F14"/>
    </sheetView>
  </sheetViews>
  <sheetFormatPr defaultRowHeight="15" x14ac:dyDescent="0.25"/>
  <cols>
    <col min="2" max="2" width="35.7109375" customWidth="1"/>
  </cols>
  <sheetData>
    <row r="1" spans="1:6" x14ac:dyDescent="0.25">
      <c r="A1" s="1"/>
      <c r="B1" s="52" t="s">
        <v>0</v>
      </c>
      <c r="C1" s="52"/>
      <c r="D1" s="52"/>
      <c r="E1" s="52"/>
      <c r="F1" s="52"/>
    </row>
    <row r="2" spans="1:6" ht="28.5" customHeight="1" x14ac:dyDescent="0.25">
      <c r="A2" s="1"/>
      <c r="B2" s="53" t="s">
        <v>198</v>
      </c>
      <c r="C2" s="53"/>
      <c r="D2" s="53"/>
      <c r="E2" s="53"/>
      <c r="F2" s="53"/>
    </row>
    <row r="3" spans="1:6" x14ac:dyDescent="0.25">
      <c r="A3" s="1"/>
      <c r="B3" s="49"/>
      <c r="C3" s="49"/>
      <c r="D3" s="49"/>
      <c r="E3" s="49"/>
      <c r="F3" s="49"/>
    </row>
    <row r="4" spans="1:6" ht="30" x14ac:dyDescent="0.25">
      <c r="A4" s="20" t="s">
        <v>102</v>
      </c>
      <c r="B4" s="20" t="s">
        <v>103</v>
      </c>
      <c r="C4" s="21" t="s">
        <v>104</v>
      </c>
      <c r="D4" s="20" t="s">
        <v>105</v>
      </c>
      <c r="E4" s="20" t="s">
        <v>106</v>
      </c>
      <c r="F4" s="20" t="s">
        <v>107</v>
      </c>
    </row>
    <row r="6" spans="1:6" x14ac:dyDescent="0.25">
      <c r="B6" s="45" t="s">
        <v>197</v>
      </c>
    </row>
    <row r="7" spans="1:6" ht="45" x14ac:dyDescent="0.25">
      <c r="B7" s="22" t="s">
        <v>196</v>
      </c>
    </row>
    <row r="8" spans="1:6" ht="30" x14ac:dyDescent="0.25">
      <c r="B8" s="22" t="s">
        <v>195</v>
      </c>
    </row>
    <row r="9" spans="1:6" ht="30" x14ac:dyDescent="0.25">
      <c r="B9" s="22" t="s">
        <v>194</v>
      </c>
    </row>
    <row r="10" spans="1:6" x14ac:dyDescent="0.25">
      <c r="B10" s="46"/>
    </row>
    <row r="11" spans="1:6" x14ac:dyDescent="0.25">
      <c r="A11" s="3" t="s">
        <v>1</v>
      </c>
      <c r="B11" s="50" t="s">
        <v>128</v>
      </c>
      <c r="C11" s="51"/>
      <c r="D11" s="51"/>
      <c r="E11" s="51"/>
      <c r="F11" s="4"/>
    </row>
    <row r="12" spans="1:6" x14ac:dyDescent="0.25">
      <c r="A12" s="1"/>
      <c r="B12" s="22"/>
      <c r="C12" s="22"/>
      <c r="D12" s="2"/>
      <c r="E12" s="2"/>
      <c r="F12" s="2"/>
    </row>
    <row r="13" spans="1:6" ht="87" customHeight="1" x14ac:dyDescent="0.25">
      <c r="A13" s="5" t="s">
        <v>3</v>
      </c>
      <c r="B13" s="47" t="s">
        <v>193</v>
      </c>
      <c r="C13" s="6"/>
      <c r="D13" s="7"/>
      <c r="E13" s="7"/>
      <c r="F13" s="8"/>
    </row>
    <row r="14" spans="1:6" x14ac:dyDescent="0.25">
      <c r="B14" s="46" t="s">
        <v>192</v>
      </c>
      <c r="C14" t="s">
        <v>38</v>
      </c>
      <c r="D14" s="7">
        <v>4</v>
      </c>
      <c r="E14" s="7">
        <v>0</v>
      </c>
      <c r="F14" s="8">
        <f>ROUND(D14*E14,2)</f>
        <v>0</v>
      </c>
    </row>
    <row r="15" spans="1:6" x14ac:dyDescent="0.25">
      <c r="B15" s="46" t="s">
        <v>191</v>
      </c>
      <c r="C15" t="s">
        <v>38</v>
      </c>
      <c r="D15" s="7">
        <v>10</v>
      </c>
      <c r="E15" s="7">
        <v>0</v>
      </c>
      <c r="F15" s="8">
        <f>ROUND(D15*E15,2)</f>
        <v>0</v>
      </c>
    </row>
    <row r="16" spans="1:6" x14ac:dyDescent="0.25">
      <c r="B16" s="46"/>
    </row>
    <row r="17" spans="1:6" ht="240" x14ac:dyDescent="0.25">
      <c r="A17" s="1" t="s">
        <v>6</v>
      </c>
      <c r="B17" s="47" t="s">
        <v>190</v>
      </c>
    </row>
    <row r="18" spans="1:6" x14ac:dyDescent="0.25">
      <c r="B18" s="46" t="s">
        <v>181</v>
      </c>
      <c r="C18" s="6" t="s">
        <v>29</v>
      </c>
      <c r="D18" s="7">
        <v>6</v>
      </c>
      <c r="E18" s="7">
        <v>0</v>
      </c>
      <c r="F18" s="8">
        <f t="shared" ref="F18:F31" si="0">ROUND(D18*E18,2)</f>
        <v>0</v>
      </c>
    </row>
    <row r="19" spans="1:6" x14ac:dyDescent="0.25">
      <c r="B19" s="46" t="s">
        <v>177</v>
      </c>
      <c r="C19" s="6" t="s">
        <v>29</v>
      </c>
      <c r="D19" s="7">
        <v>5.76</v>
      </c>
      <c r="E19" s="7">
        <v>0</v>
      </c>
      <c r="F19" s="8">
        <f t="shared" si="0"/>
        <v>0</v>
      </c>
    </row>
    <row r="20" spans="1:6" x14ac:dyDescent="0.25">
      <c r="B20" s="46" t="s">
        <v>176</v>
      </c>
      <c r="C20" s="6" t="s">
        <v>29</v>
      </c>
      <c r="D20" s="7">
        <v>8.14</v>
      </c>
      <c r="E20" s="7">
        <v>0</v>
      </c>
      <c r="F20" s="8">
        <f t="shared" si="0"/>
        <v>0</v>
      </c>
    </row>
    <row r="21" spans="1:6" x14ac:dyDescent="0.25">
      <c r="B21" s="46" t="s">
        <v>180</v>
      </c>
      <c r="C21" s="6" t="s">
        <v>29</v>
      </c>
      <c r="D21" s="7">
        <v>8.14</v>
      </c>
      <c r="E21" s="7">
        <v>0</v>
      </c>
      <c r="F21" s="8">
        <f t="shared" si="0"/>
        <v>0</v>
      </c>
    </row>
    <row r="22" spans="1:6" x14ac:dyDescent="0.25">
      <c r="B22" s="46" t="s">
        <v>189</v>
      </c>
      <c r="C22" s="6" t="s">
        <v>29</v>
      </c>
      <c r="D22" s="7">
        <v>6.48</v>
      </c>
      <c r="E22" s="7">
        <v>0</v>
      </c>
      <c r="F22" s="8">
        <f t="shared" si="0"/>
        <v>0</v>
      </c>
    </row>
    <row r="23" spans="1:6" x14ac:dyDescent="0.25">
      <c r="B23" s="46" t="s">
        <v>188</v>
      </c>
      <c r="C23" s="6" t="s">
        <v>29</v>
      </c>
      <c r="D23" s="7">
        <v>6.27</v>
      </c>
      <c r="E23" s="7">
        <v>0</v>
      </c>
      <c r="F23" s="8">
        <f t="shared" si="0"/>
        <v>0</v>
      </c>
    </row>
    <row r="24" spans="1:6" x14ac:dyDescent="0.25">
      <c r="B24" s="46" t="s">
        <v>179</v>
      </c>
      <c r="C24" s="6" t="s">
        <v>29</v>
      </c>
      <c r="D24" s="7">
        <v>5.2</v>
      </c>
      <c r="E24" s="7">
        <v>0</v>
      </c>
      <c r="F24" s="8">
        <f t="shared" si="0"/>
        <v>0</v>
      </c>
    </row>
    <row r="25" spans="1:6" x14ac:dyDescent="0.25">
      <c r="B25" s="46" t="s">
        <v>174</v>
      </c>
      <c r="C25" s="6" t="s">
        <v>29</v>
      </c>
      <c r="D25" s="7">
        <v>4.2</v>
      </c>
      <c r="E25" s="7">
        <v>0</v>
      </c>
      <c r="F25" s="8">
        <f t="shared" si="0"/>
        <v>0</v>
      </c>
    </row>
    <row r="26" spans="1:6" x14ac:dyDescent="0.25">
      <c r="B26" s="46" t="s">
        <v>173</v>
      </c>
      <c r="C26" s="6" t="s">
        <v>29</v>
      </c>
      <c r="D26" s="7">
        <v>15</v>
      </c>
      <c r="E26" s="7">
        <v>0</v>
      </c>
      <c r="F26" s="8">
        <f t="shared" si="0"/>
        <v>0</v>
      </c>
    </row>
    <row r="27" spans="1:6" x14ac:dyDescent="0.25">
      <c r="B27" s="46" t="s">
        <v>172</v>
      </c>
      <c r="C27" s="6" t="s">
        <v>29</v>
      </c>
      <c r="D27" s="7">
        <v>4.95</v>
      </c>
      <c r="E27" s="7">
        <v>0</v>
      </c>
      <c r="F27" s="8">
        <f t="shared" si="0"/>
        <v>0</v>
      </c>
    </row>
    <row r="28" spans="1:6" x14ac:dyDescent="0.25">
      <c r="B28" s="46" t="s">
        <v>187</v>
      </c>
      <c r="C28" s="6" t="s">
        <v>29</v>
      </c>
      <c r="D28" s="7">
        <v>7.15</v>
      </c>
      <c r="E28" s="7">
        <v>0</v>
      </c>
      <c r="F28" s="8">
        <f t="shared" si="0"/>
        <v>0</v>
      </c>
    </row>
    <row r="29" spans="1:6" x14ac:dyDescent="0.25">
      <c r="B29" s="46" t="s">
        <v>186</v>
      </c>
      <c r="C29" s="6" t="s">
        <v>29</v>
      </c>
      <c r="D29" s="7">
        <v>4.8</v>
      </c>
      <c r="E29" s="7">
        <v>0</v>
      </c>
      <c r="F29" s="8">
        <f t="shared" si="0"/>
        <v>0</v>
      </c>
    </row>
    <row r="30" spans="1:6" x14ac:dyDescent="0.25">
      <c r="B30" s="46" t="s">
        <v>171</v>
      </c>
      <c r="C30" s="6" t="s">
        <v>29</v>
      </c>
      <c r="D30" s="7">
        <v>5.76</v>
      </c>
      <c r="E30" s="7">
        <v>0</v>
      </c>
      <c r="F30" s="8">
        <f t="shared" si="0"/>
        <v>0</v>
      </c>
    </row>
    <row r="31" spans="1:6" x14ac:dyDescent="0.25">
      <c r="B31" s="46" t="s">
        <v>185</v>
      </c>
      <c r="C31" s="6" t="s">
        <v>29</v>
      </c>
      <c r="D31" s="7">
        <v>5.94</v>
      </c>
      <c r="E31" s="7">
        <v>0</v>
      </c>
      <c r="F31" s="8">
        <f t="shared" si="0"/>
        <v>0</v>
      </c>
    </row>
    <row r="32" spans="1:6" x14ac:dyDescent="0.25">
      <c r="B32" s="46"/>
    </row>
    <row r="33" spans="1:6" ht="195" x14ac:dyDescent="0.25">
      <c r="A33" s="1" t="s">
        <v>8</v>
      </c>
      <c r="B33" s="47" t="s">
        <v>184</v>
      </c>
    </row>
    <row r="34" spans="1:6" x14ac:dyDescent="0.25">
      <c r="B34" s="46" t="s">
        <v>177</v>
      </c>
      <c r="C34" s="6" t="s">
        <v>29</v>
      </c>
      <c r="D34" s="7">
        <v>2.89</v>
      </c>
      <c r="E34" s="7">
        <v>0</v>
      </c>
      <c r="F34" s="8">
        <f t="shared" ref="F34:F41" si="1">ROUND(D34*E34,2)</f>
        <v>0</v>
      </c>
    </row>
    <row r="35" spans="1:6" x14ac:dyDescent="0.25">
      <c r="B35" s="46" t="s">
        <v>176</v>
      </c>
      <c r="C35" s="6" t="s">
        <v>29</v>
      </c>
      <c r="D35" s="7">
        <v>4.5199999999999996</v>
      </c>
      <c r="E35" s="7">
        <v>0</v>
      </c>
      <c r="F35" s="8">
        <f t="shared" si="1"/>
        <v>0</v>
      </c>
    </row>
    <row r="36" spans="1:6" x14ac:dyDescent="0.25">
      <c r="B36" s="46" t="s">
        <v>179</v>
      </c>
      <c r="C36" s="6" t="s">
        <v>29</v>
      </c>
      <c r="D36" s="7">
        <v>3.6</v>
      </c>
      <c r="E36" s="7">
        <v>0</v>
      </c>
      <c r="F36" s="8">
        <f t="shared" si="1"/>
        <v>0</v>
      </c>
    </row>
    <row r="37" spans="1:6" x14ac:dyDescent="0.25">
      <c r="B37" s="46" t="s">
        <v>174</v>
      </c>
      <c r="C37" s="6" t="s">
        <v>29</v>
      </c>
      <c r="D37" s="7">
        <v>2.69</v>
      </c>
      <c r="E37" s="7">
        <v>0</v>
      </c>
      <c r="F37" s="8">
        <f t="shared" si="1"/>
        <v>0</v>
      </c>
    </row>
    <row r="38" spans="1:6" x14ac:dyDescent="0.25">
      <c r="B38" s="46" t="s">
        <v>173</v>
      </c>
      <c r="C38" s="6" t="s">
        <v>29</v>
      </c>
      <c r="D38" s="7">
        <v>21.44</v>
      </c>
      <c r="E38" s="7">
        <v>0</v>
      </c>
      <c r="F38" s="8">
        <f t="shared" si="1"/>
        <v>0</v>
      </c>
    </row>
    <row r="39" spans="1:6" x14ac:dyDescent="0.25">
      <c r="B39" s="46" t="s">
        <v>172</v>
      </c>
      <c r="C39" s="6" t="s">
        <v>29</v>
      </c>
      <c r="D39" s="7">
        <v>3.24</v>
      </c>
      <c r="E39" s="7">
        <v>0</v>
      </c>
      <c r="F39" s="8">
        <f t="shared" si="1"/>
        <v>0</v>
      </c>
    </row>
    <row r="40" spans="1:6" x14ac:dyDescent="0.25">
      <c r="B40" s="46" t="s">
        <v>171</v>
      </c>
      <c r="C40" s="6" t="s">
        <v>29</v>
      </c>
      <c r="D40" s="7">
        <v>3.6</v>
      </c>
      <c r="E40" s="7">
        <v>0</v>
      </c>
      <c r="F40" s="8">
        <f t="shared" si="1"/>
        <v>0</v>
      </c>
    </row>
    <row r="41" spans="1:6" x14ac:dyDescent="0.25">
      <c r="B41" s="46" t="s">
        <v>170</v>
      </c>
      <c r="C41" s="6" t="s">
        <v>29</v>
      </c>
      <c r="D41" s="7">
        <v>3.6</v>
      </c>
      <c r="E41" s="7">
        <v>0</v>
      </c>
      <c r="F41" s="8">
        <f t="shared" si="1"/>
        <v>0</v>
      </c>
    </row>
    <row r="42" spans="1:6" x14ac:dyDescent="0.25">
      <c r="B42" s="46"/>
      <c r="C42" s="6"/>
      <c r="D42" s="7"/>
      <c r="E42" s="7"/>
      <c r="F42" s="8"/>
    </row>
    <row r="43" spans="1:6" ht="105" x14ac:dyDescent="0.25">
      <c r="A43" s="1" t="s">
        <v>11</v>
      </c>
      <c r="B43" s="6" t="s">
        <v>183</v>
      </c>
      <c r="C43" s="6"/>
      <c r="D43" s="7"/>
      <c r="E43" s="7"/>
      <c r="F43" s="8"/>
    </row>
    <row r="44" spans="1:6" x14ac:dyDescent="0.25">
      <c r="B44" s="46" t="s">
        <v>181</v>
      </c>
      <c r="C44" s="6" t="s">
        <v>29</v>
      </c>
      <c r="D44" s="7">
        <v>11.04</v>
      </c>
      <c r="E44" s="7">
        <v>0</v>
      </c>
      <c r="F44" s="8">
        <f>ROUND(D44*E44,2)</f>
        <v>0</v>
      </c>
    </row>
    <row r="45" spans="1:6" x14ac:dyDescent="0.25">
      <c r="B45" s="46" t="s">
        <v>180</v>
      </c>
      <c r="C45" s="6" t="s">
        <v>29</v>
      </c>
      <c r="D45" s="7">
        <v>13.24</v>
      </c>
      <c r="E45" s="7">
        <v>0</v>
      </c>
      <c r="F45" s="8">
        <f>ROUND(D45*E45,2)</f>
        <v>0</v>
      </c>
    </row>
    <row r="46" spans="1:6" x14ac:dyDescent="0.25">
      <c r="B46" s="46" t="s">
        <v>179</v>
      </c>
      <c r="C46" s="6" t="s">
        <v>29</v>
      </c>
      <c r="D46" s="7">
        <v>15.96</v>
      </c>
      <c r="E46" s="7">
        <v>0</v>
      </c>
      <c r="F46" s="8">
        <f>ROUND(D46*E46,2)</f>
        <v>0</v>
      </c>
    </row>
    <row r="47" spans="1:6" x14ac:dyDescent="0.25">
      <c r="B47" s="46"/>
      <c r="C47" s="6"/>
      <c r="D47" s="7"/>
      <c r="E47" s="7"/>
      <c r="F47" s="8"/>
    </row>
    <row r="48" spans="1:6" ht="90" x14ac:dyDescent="0.25">
      <c r="A48" s="1" t="s">
        <v>13</v>
      </c>
      <c r="B48" s="6" t="s">
        <v>182</v>
      </c>
      <c r="C48" s="6"/>
      <c r="D48" s="7"/>
      <c r="E48" s="7"/>
      <c r="F48" s="8"/>
    </row>
    <row r="49" spans="1:6" x14ac:dyDescent="0.25">
      <c r="B49" s="46" t="s">
        <v>181</v>
      </c>
      <c r="C49" s="6" t="s">
        <v>29</v>
      </c>
      <c r="D49" s="7">
        <v>2.88</v>
      </c>
      <c r="E49" s="7">
        <v>0</v>
      </c>
      <c r="F49" s="8">
        <f>ROUND(D49*E49,2)</f>
        <v>0</v>
      </c>
    </row>
    <row r="50" spans="1:6" x14ac:dyDescent="0.25">
      <c r="B50" s="46" t="s">
        <v>180</v>
      </c>
      <c r="C50" s="6" t="s">
        <v>29</v>
      </c>
      <c r="D50" s="7">
        <v>4.2</v>
      </c>
      <c r="E50" s="7">
        <v>0</v>
      </c>
      <c r="F50" s="8">
        <f>ROUND(D50*E50,2)</f>
        <v>0</v>
      </c>
    </row>
    <row r="51" spans="1:6" x14ac:dyDescent="0.25">
      <c r="B51" s="46" t="s">
        <v>179</v>
      </c>
      <c r="C51" s="6" t="s">
        <v>29</v>
      </c>
      <c r="D51" s="7">
        <v>3.9</v>
      </c>
      <c r="E51" s="7">
        <v>0</v>
      </c>
      <c r="F51" s="8">
        <f>ROUND(D51*E51,2)</f>
        <v>0</v>
      </c>
    </row>
    <row r="52" spans="1:6" x14ac:dyDescent="0.25">
      <c r="B52" s="46"/>
    </row>
    <row r="53" spans="1:6" x14ac:dyDescent="0.25">
      <c r="A53" s="3" t="s">
        <v>1</v>
      </c>
      <c r="B53" s="50" t="s">
        <v>135</v>
      </c>
      <c r="C53" s="51"/>
      <c r="D53" s="51"/>
      <c r="E53" s="51"/>
      <c r="F53" s="12">
        <f>SUM(F12:F52)</f>
        <v>0</v>
      </c>
    </row>
    <row r="54" spans="1:6" x14ac:dyDescent="0.25">
      <c r="B54" s="46"/>
    </row>
    <row r="55" spans="1:6" x14ac:dyDescent="0.25">
      <c r="B55" s="46"/>
    </row>
    <row r="56" spans="1:6" x14ac:dyDescent="0.25">
      <c r="A56" s="3" t="s">
        <v>19</v>
      </c>
      <c r="B56" s="50" t="s">
        <v>20</v>
      </c>
      <c r="C56" s="51"/>
      <c r="D56" s="51"/>
      <c r="E56" s="51"/>
    </row>
    <row r="57" spans="1:6" x14ac:dyDescent="0.25">
      <c r="B57" s="46"/>
    </row>
    <row r="58" spans="1:6" ht="195" x14ac:dyDescent="0.25">
      <c r="A58" s="1" t="s">
        <v>3</v>
      </c>
      <c r="B58" s="6" t="s">
        <v>178</v>
      </c>
    </row>
    <row r="59" spans="1:6" x14ac:dyDescent="0.25">
      <c r="B59" s="46" t="s">
        <v>177</v>
      </c>
      <c r="C59" s="6" t="s">
        <v>29</v>
      </c>
      <c r="D59" s="7">
        <v>3</v>
      </c>
      <c r="E59" s="7">
        <v>0</v>
      </c>
      <c r="F59" s="8">
        <f t="shared" ref="F59:F66" si="2">ROUND(D59*E59,2)</f>
        <v>0</v>
      </c>
    </row>
    <row r="60" spans="1:6" x14ac:dyDescent="0.25">
      <c r="B60" s="46" t="s">
        <v>176</v>
      </c>
      <c r="C60" s="6" t="s">
        <v>29</v>
      </c>
      <c r="D60" s="7">
        <v>5</v>
      </c>
      <c r="E60" s="7">
        <v>0</v>
      </c>
      <c r="F60" s="8">
        <f t="shared" si="2"/>
        <v>0</v>
      </c>
    </row>
    <row r="61" spans="1:6" x14ac:dyDescent="0.25">
      <c r="B61" s="46" t="s">
        <v>175</v>
      </c>
      <c r="C61" s="6" t="s">
        <v>29</v>
      </c>
      <c r="D61" s="7">
        <v>5.25</v>
      </c>
      <c r="E61" s="7">
        <v>0</v>
      </c>
      <c r="F61" s="8">
        <f t="shared" si="2"/>
        <v>0</v>
      </c>
    </row>
    <row r="62" spans="1:6" x14ac:dyDescent="0.25">
      <c r="B62" s="46" t="s">
        <v>174</v>
      </c>
      <c r="C62" s="6" t="s">
        <v>29</v>
      </c>
      <c r="D62" s="7">
        <v>3</v>
      </c>
      <c r="E62" s="7">
        <v>0</v>
      </c>
      <c r="F62" s="8">
        <f t="shared" si="2"/>
        <v>0</v>
      </c>
    </row>
    <row r="63" spans="1:6" x14ac:dyDescent="0.25">
      <c r="B63" s="46" t="s">
        <v>173</v>
      </c>
      <c r="C63" s="6" t="s">
        <v>29</v>
      </c>
      <c r="D63" s="7">
        <v>22</v>
      </c>
      <c r="E63" s="7">
        <v>0</v>
      </c>
      <c r="F63" s="8">
        <f t="shared" si="2"/>
        <v>0</v>
      </c>
    </row>
    <row r="64" spans="1:6" x14ac:dyDescent="0.25">
      <c r="B64" s="46" t="s">
        <v>172</v>
      </c>
      <c r="C64" s="6" t="s">
        <v>29</v>
      </c>
      <c r="D64" s="7">
        <v>5</v>
      </c>
      <c r="E64" s="7">
        <v>0</v>
      </c>
      <c r="F64" s="8">
        <f t="shared" si="2"/>
        <v>0</v>
      </c>
    </row>
    <row r="65" spans="1:6" x14ac:dyDescent="0.25">
      <c r="B65" s="46" t="s">
        <v>171</v>
      </c>
      <c r="C65" s="6" t="s">
        <v>29</v>
      </c>
      <c r="D65" s="7">
        <v>4</v>
      </c>
      <c r="E65" s="7">
        <v>0</v>
      </c>
      <c r="F65" s="8">
        <f t="shared" si="2"/>
        <v>0</v>
      </c>
    </row>
    <row r="66" spans="1:6" x14ac:dyDescent="0.25">
      <c r="B66" s="46" t="s">
        <v>170</v>
      </c>
      <c r="C66" s="6" t="s">
        <v>29</v>
      </c>
      <c r="D66" s="7">
        <v>4</v>
      </c>
      <c r="E66" s="7">
        <v>0</v>
      </c>
      <c r="F66" s="8">
        <f t="shared" si="2"/>
        <v>0</v>
      </c>
    </row>
    <row r="67" spans="1:6" x14ac:dyDescent="0.25">
      <c r="B67" s="46"/>
      <c r="C67" s="6"/>
      <c r="D67" s="7"/>
      <c r="E67" s="7"/>
      <c r="F67" s="8"/>
    </row>
    <row r="68" spans="1:6" x14ac:dyDescent="0.25">
      <c r="A68" s="3" t="s">
        <v>19</v>
      </c>
      <c r="B68" s="50" t="s">
        <v>134</v>
      </c>
      <c r="C68" s="51"/>
      <c r="D68" s="51"/>
      <c r="E68" s="51"/>
      <c r="F68" s="12">
        <f>SUM(F57:F67)</f>
        <v>0</v>
      </c>
    </row>
    <row r="71" spans="1:6" x14ac:dyDescent="0.25">
      <c r="B71" s="45" t="s">
        <v>169</v>
      </c>
    </row>
    <row r="73" spans="1:6" x14ac:dyDescent="0.25">
      <c r="A73" s="3" t="s">
        <v>1</v>
      </c>
      <c r="B73" s="50" t="s">
        <v>168</v>
      </c>
      <c r="C73" s="51"/>
      <c r="D73" s="51"/>
      <c r="E73" s="51"/>
      <c r="F73" s="44">
        <f>F53</f>
        <v>0</v>
      </c>
    </row>
    <row r="74" spans="1:6" x14ac:dyDescent="0.25">
      <c r="A74" s="3" t="s">
        <v>19</v>
      </c>
      <c r="B74" s="50" t="s">
        <v>167</v>
      </c>
      <c r="C74" s="51"/>
      <c r="D74" s="51"/>
      <c r="E74" s="51"/>
      <c r="F74" s="44">
        <f>F68</f>
        <v>0</v>
      </c>
    </row>
    <row r="76" spans="1:6" x14ac:dyDescent="0.25">
      <c r="B76" s="45" t="s">
        <v>166</v>
      </c>
      <c r="C76" s="45"/>
      <c r="D76" s="45"/>
      <c r="E76" s="45"/>
      <c r="F76" s="44">
        <f>SUM(F73:F74)</f>
        <v>0</v>
      </c>
    </row>
    <row r="77" spans="1:6" x14ac:dyDescent="0.25">
      <c r="B77" s="45" t="s">
        <v>165</v>
      </c>
      <c r="C77" s="45"/>
      <c r="D77" s="45"/>
      <c r="E77" s="45"/>
      <c r="F77" s="44">
        <f>F76*0.25</f>
        <v>0</v>
      </c>
    </row>
    <row r="78" spans="1:6" x14ac:dyDescent="0.25">
      <c r="B78" s="45" t="s">
        <v>164</v>
      </c>
      <c r="C78" s="45"/>
      <c r="D78" s="45"/>
      <c r="E78" s="45"/>
      <c r="F78" s="44">
        <f>F76+F77</f>
        <v>0</v>
      </c>
    </row>
  </sheetData>
  <sheetProtection algorithmName="SHA-512" hashValue="PNLQXHWMgFjIOeMnIKB3tf/UbHfzleEZhjQ4T3hJynT4XRqKyJA3BXC+RI6z4ScqcEHr2hpLHimK0yilZVursQ==" saltValue="uyoM7K/4kHnjAQ+kxxNuMQ==" spinCount="100000" sheet="1" objects="1" scenarios="1"/>
  <protectedRanges>
    <protectedRange sqref="E59:E66" name="Raspon2"/>
    <protectedRange sqref="E13:E51" name="Raspon1"/>
  </protectedRanges>
  <mergeCells count="9">
    <mergeCell ref="B73:E73"/>
    <mergeCell ref="B74:E74"/>
    <mergeCell ref="B56:E56"/>
    <mergeCell ref="B68:E68"/>
    <mergeCell ref="B1:F1"/>
    <mergeCell ref="B2:F2"/>
    <mergeCell ref="B3:F3"/>
    <mergeCell ref="B11:E11"/>
    <mergeCell ref="B53:E53"/>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8C2FA-6577-4F2A-898F-8B9959DB807D}">
  <sheetPr>
    <pageSetUpPr fitToPage="1"/>
  </sheetPr>
  <dimension ref="A1:I18"/>
  <sheetViews>
    <sheetView workbookViewId="0">
      <selection activeCell="C11" sqref="C11"/>
    </sheetView>
  </sheetViews>
  <sheetFormatPr defaultRowHeight="15" x14ac:dyDescent="0.25"/>
  <cols>
    <col min="1" max="1" width="36.7109375" style="23" bestFit="1" customWidth="1"/>
    <col min="2" max="2" width="6.140625" style="23" bestFit="1" customWidth="1"/>
    <col min="3" max="3" width="22.7109375" style="23" customWidth="1"/>
    <col min="4" max="8" width="9.140625" style="23"/>
    <col min="9" max="9" width="77.28515625" style="23" customWidth="1"/>
    <col min="10" max="16384" width="9.140625" style="23"/>
  </cols>
  <sheetData>
    <row r="1" spans="1:9" ht="32.25" customHeight="1" x14ac:dyDescent="0.25">
      <c r="A1" s="54" t="s">
        <v>199</v>
      </c>
      <c r="B1" s="54"/>
      <c r="C1" s="54"/>
    </row>
    <row r="2" spans="1:9" ht="14.45" customHeight="1" x14ac:dyDescent="0.25">
      <c r="A2" s="54"/>
      <c r="B2" s="54"/>
      <c r="C2" s="54"/>
    </row>
    <row r="3" spans="1:9" ht="78" customHeight="1" x14ac:dyDescent="0.25">
      <c r="A3" s="54"/>
      <c r="B3" s="54"/>
      <c r="C3" s="54"/>
    </row>
    <row r="4" spans="1:9" ht="7.9" customHeight="1" thickBot="1" x14ac:dyDescent="0.35">
      <c r="A4" s="38"/>
      <c r="B4" s="38"/>
      <c r="C4" s="38"/>
    </row>
    <row r="5" spans="1:9" ht="15.75" thickBot="1" x14ac:dyDescent="0.3">
      <c r="A5" s="29" t="s">
        <v>117</v>
      </c>
      <c r="B5" s="29"/>
      <c r="C5" s="34" t="s">
        <v>116</v>
      </c>
    </row>
    <row r="6" spans="1:9" x14ac:dyDescent="0.25">
      <c r="A6" s="32" t="s">
        <v>200</v>
      </c>
      <c r="B6" s="48"/>
      <c r="C6" s="40">
        <f>'OLGE BAN'!F99</f>
        <v>0</v>
      </c>
    </row>
    <row r="7" spans="1:9" x14ac:dyDescent="0.25">
      <c r="A7" s="32" t="s">
        <v>146</v>
      </c>
      <c r="B7" s="33"/>
      <c r="C7" s="40">
        <f>'BUONARROTTIJEVA-POZ 13'!F82</f>
        <v>0</v>
      </c>
    </row>
    <row r="8" spans="1:9" ht="15.75" x14ac:dyDescent="0.25">
      <c r="A8" s="32" t="s">
        <v>147</v>
      </c>
      <c r="B8" s="37"/>
      <c r="C8" s="41">
        <f>'BUONARROTTIJEVA-POZ 14'!F83</f>
        <v>0</v>
      </c>
      <c r="I8" s="36"/>
    </row>
    <row r="9" spans="1:9" x14ac:dyDescent="0.25">
      <c r="A9" s="32" t="s">
        <v>148</v>
      </c>
      <c r="B9" s="31"/>
      <c r="C9" s="41">
        <f>'BUONARROTTIJEVA-POZ 15'!F91</f>
        <v>0</v>
      </c>
      <c r="I9" s="35"/>
    </row>
    <row r="10" spans="1:9" x14ac:dyDescent="0.25">
      <c r="A10" s="32" t="s">
        <v>149</v>
      </c>
      <c r="B10" s="31"/>
      <c r="C10" s="41">
        <f>'VIŠKA-POZ 17'!F81</f>
        <v>0</v>
      </c>
    </row>
    <row r="11" spans="1:9" x14ac:dyDescent="0.25">
      <c r="A11" s="32" t="s">
        <v>217</v>
      </c>
      <c r="B11" s="39"/>
      <c r="C11" s="42">
        <f>'BANOVČEVA-POZ 18'!F91</f>
        <v>0</v>
      </c>
    </row>
    <row r="12" spans="1:9" ht="15.75" thickBot="1" x14ac:dyDescent="0.3">
      <c r="A12" s="32" t="s">
        <v>150</v>
      </c>
      <c r="B12" s="39"/>
      <c r="C12" s="42">
        <f>'RUŠENJE POSTOJEĆIH BOXOVA'!F76</f>
        <v>0</v>
      </c>
    </row>
    <row r="13" spans="1:9" ht="9" customHeight="1" thickBot="1" x14ac:dyDescent="0.3">
      <c r="A13" s="30"/>
      <c r="B13" s="29"/>
      <c r="C13" s="28"/>
    </row>
    <row r="14" spans="1:9" ht="15.75" thickBot="1" x14ac:dyDescent="0.3">
      <c r="A14" s="25" t="s">
        <v>115</v>
      </c>
      <c r="B14" s="24"/>
      <c r="C14" s="43">
        <f>ROUND(SUM(C6:C12),2)</f>
        <v>0</v>
      </c>
    </row>
    <row r="15" spans="1:9" ht="7.9" customHeight="1" thickBot="1" x14ac:dyDescent="0.3">
      <c r="A15" s="27"/>
      <c r="B15" s="26"/>
      <c r="C15" s="26"/>
    </row>
    <row r="16" spans="1:9" ht="15.75" thickBot="1" x14ac:dyDescent="0.3">
      <c r="A16" s="25" t="s">
        <v>114</v>
      </c>
      <c r="B16" s="24"/>
      <c r="C16" s="43">
        <f>(C14/100)*25</f>
        <v>0</v>
      </c>
    </row>
    <row r="17" spans="1:3" ht="7.9" customHeight="1" thickBot="1" x14ac:dyDescent="0.3">
      <c r="A17" s="27"/>
      <c r="B17" s="26"/>
      <c r="C17" s="26"/>
    </row>
    <row r="18" spans="1:3" ht="15.75" thickBot="1" x14ac:dyDescent="0.3">
      <c r="A18" s="25" t="s">
        <v>113</v>
      </c>
      <c r="B18" s="24"/>
      <c r="C18" s="43">
        <f>C16+C14</f>
        <v>0</v>
      </c>
    </row>
  </sheetData>
  <sheetProtection algorithmName="SHA-512" hashValue="TV9h6i/boB29/fFQGZ8xlZYkMLM7T8lba4kFYyXtzcOFW2jmizdjw/rPX4k5YKHs43yAzNf/UqF79gAyUfCVdw==" saltValue="bjo4Jz4/I+EGam0fNA58xg==" spinCount="100000" sheet="1" objects="1" scenarios="1"/>
  <mergeCells count="1">
    <mergeCell ref="A1:C3"/>
  </mergeCells>
  <phoneticPr fontId="17" type="noConversion"/>
  <printOptions horizontalCentered="1"/>
  <pageMargins left="0.70866141732283472" right="0.51181102362204722" top="0.35433070866141736" bottom="0.35433070866141736" header="0.31496062992125984" footer="0.31496062992125984"/>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9</vt:i4>
      </vt:variant>
    </vt:vector>
  </HeadingPairs>
  <TitlesOfParts>
    <vt:vector size="9" baseType="lpstr">
      <vt:lpstr>Opći uvjeti</vt:lpstr>
      <vt:lpstr>OLGE BAN</vt:lpstr>
      <vt:lpstr>BUONARROTTIJEVA-POZ 13</vt:lpstr>
      <vt:lpstr>BUONARROTTIJEVA-POZ 14</vt:lpstr>
      <vt:lpstr>BUONARROTTIJEVA-POZ 15</vt:lpstr>
      <vt:lpstr>VIŠKA-POZ 17</vt:lpstr>
      <vt:lpstr>BANOVČEVA-POZ 18</vt:lpstr>
      <vt:lpstr>RUŠENJE POSTOJEĆIH BOXOVA</vt:lpstr>
      <vt:lpstr>JN 21-23_RECAP</vt:lpstr>
    </vt:vector>
  </TitlesOfParts>
  <Company>Grizli777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Korisnik</dc:creator>
  <cp:lastModifiedBy>Marco Franjul</cp:lastModifiedBy>
  <dcterms:created xsi:type="dcterms:W3CDTF">2022-05-31T14:22:43Z</dcterms:created>
  <dcterms:modified xsi:type="dcterms:W3CDTF">2023-10-09T08:43:53Z</dcterms:modified>
</cp:coreProperties>
</file>